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ذر 99\تارنما\"/>
    </mc:Choice>
  </mc:AlternateContent>
  <xr:revisionPtr revIDLastSave="0" documentId="13_ncr:1_{8E1C4C47-A1E8-4E60-9CCD-499404DA1609}" xr6:coauthVersionLast="45" xr6:coauthVersionMax="45" xr10:uidLastSave="{00000000-0000-0000-0000-000000000000}"/>
  <bookViews>
    <workbookView xWindow="-120" yWindow="-120" windowWidth="29040" windowHeight="15840" tabRatio="734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7" hidden="1">'درآمد ناشی از تغییر قیمت اوراق'!$S$7:$T$81</definedName>
  </definedNames>
  <calcPr calcId="191029"/>
</workbook>
</file>

<file path=xl/calcChain.xml><?xml version="1.0" encoding="utf-8"?>
<calcChain xmlns="http://schemas.openxmlformats.org/spreadsheetml/2006/main">
  <c r="C10" i="15" l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8" i="11"/>
  <c r="Q99" i="11"/>
  <c r="M10" i="11"/>
  <c r="M12" i="11"/>
  <c r="M13" i="11"/>
  <c r="M14" i="11"/>
  <c r="M20" i="11"/>
  <c r="M21" i="11"/>
  <c r="M22" i="11"/>
  <c r="M23" i="11"/>
  <c r="M25" i="11"/>
  <c r="M26" i="11"/>
  <c r="M27" i="11"/>
  <c r="M34" i="11"/>
  <c r="M35" i="11"/>
  <c r="M39" i="11"/>
  <c r="M46" i="11"/>
  <c r="M50" i="11"/>
  <c r="M51" i="11"/>
  <c r="M56" i="11"/>
  <c r="M57" i="11"/>
  <c r="M60" i="11"/>
  <c r="M62" i="11"/>
  <c r="M64" i="11"/>
  <c r="M65" i="11"/>
  <c r="M67" i="11"/>
  <c r="M68" i="11"/>
  <c r="M69" i="11"/>
  <c r="M71" i="11"/>
  <c r="M74" i="11"/>
  <c r="M75" i="11"/>
  <c r="M78" i="11"/>
  <c r="M79" i="11"/>
  <c r="M81" i="11"/>
  <c r="M82" i="11"/>
  <c r="M83" i="11"/>
  <c r="M84" i="11"/>
  <c r="M8" i="1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8" i="8"/>
  <c r="S44" i="8" s="1"/>
  <c r="K99" i="11" l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8" i="11"/>
  <c r="E82" i="9" l="1"/>
  <c r="G82" i="9"/>
  <c r="I82" i="9"/>
  <c r="M82" i="9"/>
  <c r="O82" i="9"/>
  <c r="Q82" i="9"/>
  <c r="E29" i="12"/>
  <c r="G11" i="15"/>
  <c r="C11" i="15"/>
  <c r="E9" i="14"/>
  <c r="E10" i="14"/>
  <c r="C10" i="14"/>
  <c r="K11" i="13"/>
  <c r="K9" i="13"/>
  <c r="K10" i="13"/>
  <c r="K8" i="13"/>
  <c r="G11" i="13"/>
  <c r="G9" i="13"/>
  <c r="G10" i="13"/>
  <c r="G8" i="13"/>
  <c r="E11" i="13"/>
  <c r="I11" i="13"/>
  <c r="C29" i="12"/>
  <c r="G29" i="12"/>
  <c r="I29" i="12"/>
  <c r="K29" i="12"/>
  <c r="M29" i="12"/>
  <c r="O29" i="12"/>
  <c r="Q29" i="12"/>
  <c r="C99" i="11"/>
  <c r="E99" i="11"/>
  <c r="G99" i="11"/>
  <c r="I99" i="11"/>
  <c r="M99" i="11"/>
  <c r="O99" i="11"/>
  <c r="S99" i="11"/>
  <c r="E89" i="10"/>
  <c r="G89" i="10"/>
  <c r="I89" i="10"/>
  <c r="M89" i="10"/>
  <c r="O89" i="10"/>
  <c r="Q89" i="10"/>
  <c r="I44" i="8"/>
  <c r="K44" i="8"/>
  <c r="M44" i="8"/>
  <c r="O44" i="8"/>
  <c r="Q44" i="8"/>
  <c r="Y68" i="1"/>
  <c r="AK24" i="3"/>
  <c r="S11" i="6"/>
  <c r="I19" i="7"/>
  <c r="K19" i="7"/>
  <c r="M19" i="7"/>
  <c r="O19" i="7"/>
  <c r="Q19" i="7"/>
  <c r="S19" i="7"/>
  <c r="K11" i="6"/>
  <c r="M11" i="6"/>
  <c r="O11" i="6"/>
  <c r="Q11" i="6"/>
  <c r="W24" i="3"/>
  <c r="AA24" i="3"/>
  <c r="AE24" i="3"/>
  <c r="AG24" i="3"/>
  <c r="AI24" i="3"/>
  <c r="Q24" i="3"/>
  <c r="S24" i="3"/>
  <c r="E8" i="15" l="1"/>
  <c r="E9" i="15"/>
  <c r="E10" i="15"/>
  <c r="E7" i="15"/>
  <c r="E11" i="15" s="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U88" i="11"/>
  <c r="U92" i="11"/>
  <c r="U96" i="11"/>
  <c r="U15" i="11"/>
  <c r="U27" i="11"/>
  <c r="U35" i="11"/>
  <c r="U43" i="11"/>
  <c r="U51" i="11"/>
  <c r="U59" i="11"/>
  <c r="U71" i="11"/>
  <c r="U79" i="11"/>
  <c r="U87" i="11"/>
  <c r="U8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73" i="11"/>
  <c r="U77" i="11"/>
  <c r="U81" i="11"/>
  <c r="U85" i="11"/>
  <c r="U89" i="11"/>
  <c r="U93" i="11"/>
  <c r="U97" i="11"/>
  <c r="U19" i="11"/>
  <c r="U63" i="11"/>
  <c r="U91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70" i="11"/>
  <c r="U74" i="11"/>
  <c r="U78" i="11"/>
  <c r="U82" i="11"/>
  <c r="U86" i="11"/>
  <c r="U90" i="11"/>
  <c r="U94" i="11"/>
  <c r="U98" i="11"/>
  <c r="U11" i="11"/>
  <c r="U23" i="11"/>
  <c r="U31" i="11"/>
  <c r="U39" i="11"/>
  <c r="U47" i="11"/>
  <c r="U55" i="11"/>
  <c r="U67" i="11"/>
  <c r="U75" i="11"/>
  <c r="U83" i="11"/>
  <c r="U95" i="11"/>
  <c r="E68" i="1"/>
  <c r="G68" i="1"/>
  <c r="K68" i="1"/>
  <c r="O68" i="1"/>
  <c r="U68" i="1"/>
  <c r="W68" i="1"/>
  <c r="U99" i="11" l="1"/>
</calcChain>
</file>

<file path=xl/sharedStrings.xml><?xml version="1.0" encoding="utf-8"?>
<sst xmlns="http://schemas.openxmlformats.org/spreadsheetml/2006/main" count="906" uniqueCount="263">
  <si>
    <t>صندوق سرمایه‌گذاری توسعه ممتاز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</si>
  <si>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</si>
  <si>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</si>
  <si>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</si>
  <si>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</si>
  <si>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</si>
  <si>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</si>
  <si>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</si>
  <si>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</si>
  <si>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</si>
  <si>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</si>
  <si>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</si>
  <si>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</si>
  <si>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</si>
  <si>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</si>
  <si>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</si>
  <si>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</si>
  <si>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 ملت</t>
  </si>
  <si>
    <t>پالایش نفت لاوان</t>
  </si>
  <si>
    <t>پتروشیمی پارس</t>
  </si>
  <si>
    <t>پتروشیمی پردیس</t>
  </si>
  <si>
    <t>پتروشیمی جم</t>
  </si>
  <si>
    <t>پتروشیمی خراسان</t>
  </si>
  <si>
    <t>پتروشیمی شازند</t>
  </si>
  <si>
    <t>پتروشیمی نوری</t>
  </si>
  <si>
    <t>پتروشیمی‌شیراز</t>
  </si>
  <si>
    <t>تامین سرمایه امید</t>
  </si>
  <si>
    <t>تامین سرمایه بانک ملت</t>
  </si>
  <si>
    <t>تامین سرمایه لوتوس پارسیان</t>
  </si>
  <si>
    <t>تراکتورسازی‌ایران‌</t>
  </si>
  <si>
    <t>توسعه‌معادن‌وفلزات‌</t>
  </si>
  <si>
    <t>تولید نیروی برق آبادان</t>
  </si>
  <si>
    <t>ح . سرمایه گذاری صبا تامین</t>
  </si>
  <si>
    <t>داده گسترعصرنوین-های وب</t>
  </si>
  <si>
    <t>داروپخش‌ (هلدینگ‌</t>
  </si>
  <si>
    <t>داروسازی کاسپین تامین</t>
  </si>
  <si>
    <t>دارویی‌ رازک‌</t>
  </si>
  <si>
    <t>رایان هم افزا</t>
  </si>
  <si>
    <t>س. نفت و گاز و پتروشیمی تأمین</t>
  </si>
  <si>
    <t>س.ص.بازنشستگی کارکنان بانکها</t>
  </si>
  <si>
    <t>سرمایه‌گذاری‌ سپه‌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</si>
  <si>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</si>
  <si>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</si>
  <si>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</si>
  <si>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</si>
  <si>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شیرپاستوریزه پگاه گیلان</t>
  </si>
  <si>
    <t>صنایع پتروشیمی کرمانشاه</t>
  </si>
  <si>
    <t>صنعتی دوده فام</t>
  </si>
  <si>
    <t>فجر انرژی خلیج فارس</t>
  </si>
  <si>
    <t>فولاد  خوزستان</t>
  </si>
  <si>
    <t>فولاد مبارکه اصفهان</t>
  </si>
  <si>
    <t>فولاد هرمزگان جنوب</t>
  </si>
  <si>
    <t>گروه پتروشیمی س. ایرانیان</t>
  </si>
  <si>
    <t>گسترش نفت و گاز پارسیان</t>
  </si>
  <si>
    <t>گلتاش‌</t>
  </si>
  <si>
    <t>لیزینگ پارسیان</t>
  </si>
  <si>
    <t>م .صنایع و معادن احیاء سپاهان</t>
  </si>
  <si>
    <t>مبین انرژی خلیج فارس</t>
  </si>
  <si>
    <t>مجتمع صنایع لاستیک یزد</t>
  </si>
  <si>
    <t>مدیریت صنعت شوینده ت.ص.بهشهر</t>
  </si>
  <si>
    <t>معدنی‌ املاح‌  ایران‌</t>
  </si>
  <si>
    <t>ملی‌ صنایع‌ مس‌ ایران‌</t>
  </si>
  <si>
    <t>نفت ایرانول</t>
  </si>
  <si>
    <t>کارخانجات‌داروپخش‌</t>
  </si>
  <si>
    <t>کویر تایر</t>
  </si>
  <si>
    <t>سپنتا</t>
  </si>
  <si>
    <t>گروه دارویی سبحان</t>
  </si>
  <si>
    <t>مدیریت سرمایه گذاری کوثربهمن</t>
  </si>
  <si>
    <t>پتروشیمی بوعلی سینا</t>
  </si>
  <si>
    <t>سیمان‌غرب‌</t>
  </si>
  <si>
    <t>توسعه معدنی و صنعتی صبانور</t>
  </si>
  <si>
    <t>صنایع چوب خزر کاسپین</t>
  </si>
  <si>
    <t>سرمایه گذاری صبا تامین</t>
  </si>
  <si>
    <t>پدیده شیمی قرن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</si>
  <si>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</si>
  <si>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</si>
  <si>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</si>
  <si>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</si>
  <si>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</si>
  <si>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</si>
  <si>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</si>
  <si>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</si>
  <si>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</si>
  <si>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</si>
  <si>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</si>
  <si>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</si>
  <si>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</si>
  <si>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</si>
  <si>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</si>
  <si>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</si>
  <si>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</si>
  <si>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</si>
  <si>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</si>
  <si>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اسنادخزانه-م13بودجه97-000518</t>
  </si>
  <si>
    <t>1397/11/02</t>
  </si>
  <si>
    <t>1400/05/18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</si>
  <si>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</si>
  <si>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</si>
  <si>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</si>
  <si>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</si>
  <si>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</si>
  <si>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</si>
  <si>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</si>
  <si>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</si>
  <si>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</si>
  <si>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</si>
  <si>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</si>
  <si>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</si>
  <si>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اسنادخزانه-م4بودجه97-991022</t>
  </si>
  <si>
    <t>1397/06/21</t>
  </si>
  <si>
    <t>1399/10/22</t>
  </si>
  <si>
    <t>اسنادخزانه-م6بودجه98-000519</t>
  </si>
  <si>
    <t>1398/08/19</t>
  </si>
  <si>
    <t>1400/05/19</t>
  </si>
  <si>
    <t>مرابحه عام دولت4-ش.خ 0007</t>
  </si>
  <si>
    <t>1399/05/21</t>
  </si>
  <si>
    <t>1400/07/21</t>
  </si>
  <si>
    <t>مرابحه عام دولت4-ش.خ 0008</t>
  </si>
  <si>
    <t>1399/06/04</t>
  </si>
  <si>
    <t>1400/08/04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</si>
  <si>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</si>
  <si>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</si>
  <si>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</si>
  <si>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</si>
  <si>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</si>
  <si>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</si>
  <si>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</si>
  <si>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</si>
  <si>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</si>
  <si>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</si>
  <si>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</si>
  <si>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</si>
  <si>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</si>
  <si>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</si>
  <si>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</si>
  <si>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</si>
  <si>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</si>
  <si>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</si>
  <si>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</si>
  <si>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سپرده کوتاه مدت</t>
  </si>
  <si>
    <t>1395/07/14</t>
  </si>
  <si>
    <t>قرض الحسنه</t>
  </si>
  <si>
    <t>1397/11/10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</si>
  <si>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</si>
  <si>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</si>
  <si>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</si>
  <si>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</si>
  <si>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</si>
  <si>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</si>
  <si>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</si>
  <si>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</si>
  <si>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</si>
  <si>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</si>
  <si>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</si>
  <si>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</si>
  <si>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</si>
  <si>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پديده شيمي قرن990701</t>
  </si>
  <si>
    <t>1399/07/01</t>
  </si>
  <si>
    <t>بانک ملت مستقل مرکزی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</si>
  <si>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</si>
  <si>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</si>
  <si>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</si>
  <si>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</si>
  <si>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</si>
  <si>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</si>
  <si>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1399/04/31</t>
  </si>
  <si>
    <t>1399/02/07</t>
  </si>
  <si>
    <t>1399/04/15</t>
  </si>
  <si>
    <t>1399/04/19</t>
  </si>
  <si>
    <t>1399/04/29</t>
  </si>
  <si>
    <t>1399/02/24</t>
  </si>
  <si>
    <t>1399/05/15</t>
  </si>
  <si>
    <t>1399/02/23</t>
  </si>
  <si>
    <t>1399/09/25</t>
  </si>
  <si>
    <t>1399/06/05</t>
  </si>
  <si>
    <t>1399/03/24</t>
  </si>
  <si>
    <t>1399/07/30</t>
  </si>
  <si>
    <t>1399/04/08</t>
  </si>
  <si>
    <t>1399/04/25</t>
  </si>
  <si>
    <t>1399/04/11</t>
  </si>
  <si>
    <t>1399/01/30</t>
  </si>
  <si>
    <t>1399/02/03</t>
  </si>
  <si>
    <t>1399/03/13</t>
  </si>
  <si>
    <t>1399/04/17</t>
  </si>
  <si>
    <t>1399/04/28</t>
  </si>
  <si>
    <t>1399/04/10</t>
  </si>
  <si>
    <t>1399/02/20</t>
  </si>
  <si>
    <t>پتروشیمی تندگویان</t>
  </si>
  <si>
    <t>1399/03/19</t>
  </si>
  <si>
    <t>1399/02/28</t>
  </si>
  <si>
    <t>پلیمر آریا ساسول</t>
  </si>
  <si>
    <t>1399/04/09</t>
  </si>
  <si>
    <t>1399/06/16</t>
  </si>
  <si>
    <t>صنعتی زر ماکارون</t>
  </si>
  <si>
    <t>1399/06/03</t>
  </si>
  <si>
    <t>سرمایه گذاری سیمان تامین</t>
  </si>
  <si>
    <t>1399/05/08</t>
  </si>
  <si>
    <t>تهیه توزیع غذای دنا آفرین فدک</t>
  </si>
  <si>
    <t>1399/06/29</t>
  </si>
  <si>
    <t>پتروشیمی ارومیه</t>
  </si>
  <si>
    <t>بهای فروش</t>
  </si>
  <si>
    <t>ارزش دفتری</t>
  </si>
  <si>
    <t>سود و زیان ناشی از تغییر قیمت</t>
  </si>
  <si>
    <t>اجاره تامین اجتماعی-سپهر991226</t>
  </si>
  <si>
    <t>اجاره تامین اجتماعی-سپهر000523</t>
  </si>
  <si>
    <t>منفعت دولتی4-شرایط خاص14010729</t>
  </si>
  <si>
    <t>اوراق سلف موازی ورق گرم فولاد</t>
  </si>
  <si>
    <t>اجاره دولتی آپرورش-ملت991118</t>
  </si>
  <si>
    <t>مشارکت دولتی9-شرایط خاص990909</t>
  </si>
  <si>
    <t>سود و زیان ناشی از فروش</t>
  </si>
  <si>
    <t>پالایش نفت اصفهان</t>
  </si>
  <si>
    <t>سکه تمام بهارتحویل1روزه سامان</t>
  </si>
  <si>
    <t>ح . توسعه‌معادن‌وفلزات‌</t>
  </si>
  <si>
    <t>زامیاد</t>
  </si>
  <si>
    <t>پتروشیمی‌ خارک‌</t>
  </si>
  <si>
    <t>سرمایه گذاری پویا</t>
  </si>
  <si>
    <t>برق و انرژی پیوندگستر پارس</t>
  </si>
  <si>
    <t>ح .داروسازی کاسپین تامین</t>
  </si>
  <si>
    <t>ح . تامین سرمایه لوتوس پارسیان</t>
  </si>
  <si>
    <t>سرمایه گذاری کشاورزی کوثر</t>
  </si>
  <si>
    <t>ح . صنعتی دوده فام</t>
  </si>
  <si>
    <t>ح . معدنی‌ املاح‌  ایران‌</t>
  </si>
  <si>
    <t>پتروشیمی زاگرس</t>
  </si>
  <si>
    <t>توسعه مسیر برق گیلان</t>
  </si>
  <si>
    <t>توسعه و عمران امید</t>
  </si>
  <si>
    <t>سرمایه گذاری مالی سپهرصادرات</t>
  </si>
  <si>
    <t>سکه تمام بهارتحویل1روزه صادرات</t>
  </si>
  <si>
    <t>سکه تمام بهارتحویلی1روزه سامان</t>
  </si>
  <si>
    <t>ح . گروه پتروشیمی س. ایرانیان</t>
  </si>
  <si>
    <t>بهساز کاشانه تهران</t>
  </si>
  <si>
    <t>ح . تامین سرمایه امید</t>
  </si>
  <si>
    <t>سرمایه گذاری تامین اجتماعی</t>
  </si>
  <si>
    <t>کشاورزی و دامپروری ملارد شیر</t>
  </si>
  <si>
    <t>ایران‌ ترانسفو</t>
  </si>
  <si>
    <t>فروشگاههای زنجیره ای افق کوروش</t>
  </si>
  <si>
    <t>تامین سرمایه امین</t>
  </si>
  <si>
    <t>مرابحه پدیده شیمی قرن990701</t>
  </si>
  <si>
    <t>اسنادخزانه-م2بودجه98-990430</t>
  </si>
  <si>
    <t>اسنادخزانه-م6بودجه97-990423</t>
  </si>
  <si>
    <t>اسنادخزانه-م23بودجه96-990528</t>
  </si>
  <si>
    <t>اسنادخزانه-م3بودجه97-990721</t>
  </si>
  <si>
    <t>اسنادخزانه-م15بودجه97-990224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</si>
  <si>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</si>
  <si>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</si>
  <si>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</si>
  <si>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</si>
  <si>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</si>
  <si>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</si>
  <si>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</si>
  <si>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</si>
  <si>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</si>
  <si>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</si>
  <si>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</si>
  <si>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</si>
  <si>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</si>
  <si>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</si>
  <si>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</si>
  <si>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1399/09/01</t>
  </si>
  <si>
    <t>1399/01/01</t>
  </si>
  <si>
    <t>از ابتدای سال مالی</t>
  </si>
  <si>
    <t>تا پایان ماه</t>
  </si>
  <si>
    <t>سایر درآمد ها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</si>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</sst>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_-;\(#,##0\)"/>
  </numFmts>
  <fonts count="10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FF0000"/>
      <name val="B Mitra"/>
      <charset val="178"/>
    </font>
    <font>
      <b/>
      <sz val="14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sz val="14"/>
      <color theme="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/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3" fontId="9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412750</xdr:colOff>
      <xdr:row>39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0BD228-2F7F-4174-B823-4A944E1C3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202750" y="0"/>
          <a:ext cx="6445249" cy="749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0D9E-44D9-405F-A45D-76A788B4D72B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01"/>
  <sheetViews>
    <sheetView rightToLeft="1" topLeftCell="A88" zoomScale="115" zoomScaleNormal="115" workbookViewId="0">
      <selection activeCell="O105" sqref="O105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18.42578125" style="1" bestFit="1" customWidth="1"/>
    <col min="24" max="16384" width="9.140625" style="1"/>
  </cols>
  <sheetData>
    <row r="2" spans="1:23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ht="22.5" x14ac:dyDescent="0.5">
      <c r="A3" s="32" t="s">
        <v>146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3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6" spans="1:23" ht="22.5" x14ac:dyDescent="0.5">
      <c r="A6" s="33" t="s">
        <v>3</v>
      </c>
      <c r="C6" s="31" t="s">
        <v>148</v>
      </c>
      <c r="D6" s="31" t="s">
        <v>148</v>
      </c>
      <c r="E6" s="31" t="s">
        <v>148</v>
      </c>
      <c r="F6" s="31" t="s">
        <v>148</v>
      </c>
      <c r="G6" s="31" t="s">
        <v>148</v>
      </c>
      <c r="H6" s="31" t="s">
        <v>148</v>
      </c>
      <c r="I6" s="31" t="s">
        <v>148</v>
      </c>
      <c r="J6" s="31" t="s">
        <v>148</v>
      </c>
      <c r="K6" s="31" t="s">
        <v>148</v>
      </c>
      <c r="M6" s="31" t="s">
        <v>149</v>
      </c>
      <c r="N6" s="31" t="s">
        <v>149</v>
      </c>
      <c r="O6" s="31" t="s">
        <v>149</v>
      </c>
      <c r="P6" s="31" t="s">
        <v>149</v>
      </c>
      <c r="Q6" s="31" t="s">
        <v>149</v>
      </c>
      <c r="R6" s="31" t="s">
        <v>149</v>
      </c>
      <c r="S6" s="31" t="s">
        <v>149</v>
      </c>
      <c r="T6" s="31" t="s">
        <v>149</v>
      </c>
      <c r="U6" s="31" t="s">
        <v>149</v>
      </c>
    </row>
    <row r="7" spans="1:23" ht="22.5" x14ac:dyDescent="0.5">
      <c r="A7" s="31" t="s">
        <v>3</v>
      </c>
      <c r="C7" s="31" t="s">
        <v>242</v>
      </c>
      <c r="E7" s="31" t="s">
        <v>243</v>
      </c>
      <c r="G7" s="31" t="s">
        <v>244</v>
      </c>
      <c r="I7" s="31" t="s">
        <v>135</v>
      </c>
      <c r="K7" s="31" t="s">
        <v>245</v>
      </c>
      <c r="M7" s="31" t="s">
        <v>242</v>
      </c>
      <c r="O7" s="31" t="s">
        <v>243</v>
      </c>
      <c r="Q7" s="31" t="s">
        <v>244</v>
      </c>
      <c r="S7" s="31" t="s">
        <v>135</v>
      </c>
      <c r="U7" s="31" t="s">
        <v>245</v>
      </c>
      <c r="W7" s="3"/>
    </row>
    <row r="8" spans="1:23" x14ac:dyDescent="0.5">
      <c r="A8" s="1" t="s">
        <v>17</v>
      </c>
      <c r="C8" s="3">
        <v>0</v>
      </c>
      <c r="E8" s="25">
        <v>-10704501497</v>
      </c>
      <c r="G8" s="25">
        <v>10537827365</v>
      </c>
      <c r="H8" s="25"/>
      <c r="I8" s="25">
        <v>-166674132</v>
      </c>
      <c r="K8" s="6">
        <f>I8/$I$99</f>
        <v>-1.1961231133600979E-3</v>
      </c>
      <c r="M8" s="25">
        <f>VLOOKUP(A8,'درآمد سود سهام'!A:S,19,0)</f>
        <v>41644665</v>
      </c>
      <c r="N8" s="25"/>
      <c r="O8" s="25">
        <v>0</v>
      </c>
      <c r="P8" s="25"/>
      <c r="Q8" s="25">
        <v>36322922917</v>
      </c>
      <c r="R8" s="25"/>
      <c r="S8" s="25">
        <f>M8+O8+Q8</f>
        <v>36364567582</v>
      </c>
      <c r="U8" s="6">
        <f>S8/$S$99</f>
        <v>2.3786788913780287E-2</v>
      </c>
    </row>
    <row r="9" spans="1:23" x14ac:dyDescent="0.5">
      <c r="A9" s="1" t="s">
        <v>39</v>
      </c>
      <c r="C9" s="3">
        <v>0</v>
      </c>
      <c r="E9" s="25">
        <v>-5273077560</v>
      </c>
      <c r="G9" s="25">
        <v>6211613221</v>
      </c>
      <c r="H9" s="25"/>
      <c r="I9" s="25">
        <v>938535661</v>
      </c>
      <c r="K9" s="6">
        <f t="shared" ref="K9:K72" si="0">I9/$I$99</f>
        <v>6.7353234923989138E-3</v>
      </c>
      <c r="M9" s="25">
        <v>0</v>
      </c>
      <c r="N9" s="25"/>
      <c r="O9" s="25">
        <v>0</v>
      </c>
      <c r="P9" s="25"/>
      <c r="Q9" s="25">
        <v>8586308572</v>
      </c>
      <c r="R9" s="25"/>
      <c r="S9" s="25">
        <f t="shared" ref="S9:S72" si="1">M9+O9+Q9</f>
        <v>8586308572</v>
      </c>
      <c r="U9" s="6">
        <f t="shared" ref="U9:U72" si="2">S9/$S$99</f>
        <v>5.6164756830999083E-3</v>
      </c>
    </row>
    <row r="10" spans="1:23" x14ac:dyDescent="0.5">
      <c r="A10" s="1" t="s">
        <v>57</v>
      </c>
      <c r="C10" s="3">
        <v>0</v>
      </c>
      <c r="E10" s="25">
        <v>-11070159797</v>
      </c>
      <c r="G10" s="25">
        <v>14250835505</v>
      </c>
      <c r="H10" s="25"/>
      <c r="I10" s="25">
        <v>3180675708</v>
      </c>
      <c r="K10" s="6">
        <f t="shared" si="0"/>
        <v>2.2825855966910294E-2</v>
      </c>
      <c r="M10" s="25">
        <f>VLOOKUP(A10,'درآمد سود سهام'!A:S,19,0)</f>
        <v>3347210550</v>
      </c>
      <c r="N10" s="25"/>
      <c r="O10" s="25">
        <v>0</v>
      </c>
      <c r="P10" s="25"/>
      <c r="Q10" s="25">
        <v>28079609396</v>
      </c>
      <c r="R10" s="25"/>
      <c r="S10" s="25">
        <f t="shared" si="1"/>
        <v>31426819946</v>
      </c>
      <c r="U10" s="6">
        <f t="shared" si="2"/>
        <v>2.0556909706164261E-2</v>
      </c>
    </row>
    <row r="11" spans="1:23" x14ac:dyDescent="0.5">
      <c r="A11" s="1" t="s">
        <v>33</v>
      </c>
      <c r="C11" s="3">
        <v>0</v>
      </c>
      <c r="E11" s="25">
        <v>-2200690625</v>
      </c>
      <c r="G11" s="25">
        <v>16940663151</v>
      </c>
      <c r="H11" s="25"/>
      <c r="I11" s="25">
        <v>14739972526</v>
      </c>
      <c r="K11" s="6">
        <f t="shared" si="0"/>
        <v>0.10578019286544973</v>
      </c>
      <c r="M11" s="25">
        <v>0</v>
      </c>
      <c r="N11" s="25"/>
      <c r="O11" s="25">
        <v>0</v>
      </c>
      <c r="P11" s="25"/>
      <c r="Q11" s="25">
        <v>16940663151</v>
      </c>
      <c r="R11" s="25"/>
      <c r="S11" s="25">
        <f t="shared" si="1"/>
        <v>16940663151</v>
      </c>
      <c r="U11" s="6">
        <f t="shared" si="2"/>
        <v>1.1081225633266021E-2</v>
      </c>
    </row>
    <row r="12" spans="1:23" x14ac:dyDescent="0.5">
      <c r="A12" s="1" t="s">
        <v>42</v>
      </c>
      <c r="C12" s="3">
        <v>0</v>
      </c>
      <c r="E12" s="25">
        <v>-2012548388</v>
      </c>
      <c r="G12" s="25">
        <v>3539794081</v>
      </c>
      <c r="H12" s="25"/>
      <c r="I12" s="25">
        <v>1527245693</v>
      </c>
      <c r="K12" s="6">
        <f t="shared" si="0"/>
        <v>1.0960152311919408E-2</v>
      </c>
      <c r="M12" s="25">
        <f>VLOOKUP(A12,'درآمد سود سهام'!A:S,19,0)</f>
        <v>1533382970</v>
      </c>
      <c r="N12" s="25"/>
      <c r="O12" s="25">
        <v>14396089457</v>
      </c>
      <c r="P12" s="25"/>
      <c r="Q12" s="25">
        <v>12361664441</v>
      </c>
      <c r="R12" s="25"/>
      <c r="S12" s="25">
        <f t="shared" si="1"/>
        <v>28291136868</v>
      </c>
      <c r="U12" s="6">
        <f t="shared" si="2"/>
        <v>1.8505796866482953E-2</v>
      </c>
    </row>
    <row r="13" spans="1:23" x14ac:dyDescent="0.5">
      <c r="A13" s="1" t="s">
        <v>63</v>
      </c>
      <c r="C13" s="3">
        <v>0</v>
      </c>
      <c r="E13" s="25">
        <v>-2495337853</v>
      </c>
      <c r="G13" s="25">
        <v>4009416736</v>
      </c>
      <c r="H13" s="25"/>
      <c r="I13" s="25">
        <v>1514078883</v>
      </c>
      <c r="K13" s="6">
        <f t="shared" si="0"/>
        <v>1.0865661789717552E-2</v>
      </c>
      <c r="M13" s="25">
        <f>VLOOKUP(A13,'درآمد سود سهام'!A:S,19,0)</f>
        <v>843808181</v>
      </c>
      <c r="N13" s="25"/>
      <c r="O13" s="25">
        <v>0</v>
      </c>
      <c r="P13" s="25"/>
      <c r="Q13" s="25">
        <v>5490710147</v>
      </c>
      <c r="R13" s="25"/>
      <c r="S13" s="25">
        <f t="shared" si="1"/>
        <v>6334518328</v>
      </c>
      <c r="U13" s="6">
        <f t="shared" si="2"/>
        <v>4.1435347745807398E-3</v>
      </c>
    </row>
    <row r="14" spans="1:23" x14ac:dyDescent="0.5">
      <c r="A14" s="1" t="s">
        <v>29</v>
      </c>
      <c r="C14" s="3">
        <v>0</v>
      </c>
      <c r="E14" s="25">
        <v>-12100828678</v>
      </c>
      <c r="G14" s="25">
        <v>19327287952</v>
      </c>
      <c r="H14" s="25"/>
      <c r="I14" s="25">
        <v>7226459274</v>
      </c>
      <c r="K14" s="6">
        <f t="shared" si="0"/>
        <v>5.1860086875309679E-2</v>
      </c>
      <c r="M14" s="25">
        <f>VLOOKUP(A14,'درآمد سود سهام'!A:S,19,0)</f>
        <v>3138246900</v>
      </c>
      <c r="N14" s="25"/>
      <c r="O14" s="25">
        <v>0</v>
      </c>
      <c r="P14" s="25"/>
      <c r="Q14" s="25">
        <v>103042693816</v>
      </c>
      <c r="R14" s="25"/>
      <c r="S14" s="25">
        <f t="shared" si="1"/>
        <v>106180940716</v>
      </c>
      <c r="U14" s="6">
        <f t="shared" si="2"/>
        <v>6.9455071005114929E-2</v>
      </c>
    </row>
    <row r="15" spans="1:23" x14ac:dyDescent="0.5">
      <c r="A15" s="1" t="s">
        <v>32</v>
      </c>
      <c r="C15" s="3">
        <v>0</v>
      </c>
      <c r="E15" s="25">
        <v>-1769269915</v>
      </c>
      <c r="G15" s="25">
        <v>0</v>
      </c>
      <c r="H15" s="25"/>
      <c r="I15" s="25">
        <v>-1769269915</v>
      </c>
      <c r="K15" s="6">
        <f t="shared" si="0"/>
        <v>-1.2697019109744972E-2</v>
      </c>
      <c r="M15" s="25">
        <v>0</v>
      </c>
      <c r="N15" s="25"/>
      <c r="O15" s="25">
        <v>0</v>
      </c>
      <c r="P15" s="25"/>
      <c r="Q15" s="25">
        <v>0</v>
      </c>
      <c r="R15" s="25"/>
      <c r="S15" s="25">
        <f t="shared" si="1"/>
        <v>0</v>
      </c>
      <c r="U15" s="6">
        <f t="shared" si="2"/>
        <v>0</v>
      </c>
    </row>
    <row r="16" spans="1:23" x14ac:dyDescent="0.5">
      <c r="A16" s="1" t="s">
        <v>34</v>
      </c>
      <c r="C16" s="3">
        <v>0</v>
      </c>
      <c r="E16" s="25">
        <v>1518612280</v>
      </c>
      <c r="G16" s="25">
        <v>2153112524</v>
      </c>
      <c r="H16" s="25"/>
      <c r="I16" s="25">
        <v>3671724804</v>
      </c>
      <c r="K16" s="6">
        <f t="shared" si="0"/>
        <v>2.6349829162224021E-2</v>
      </c>
      <c r="M16" s="25">
        <v>0</v>
      </c>
      <c r="N16" s="25"/>
      <c r="O16" s="25">
        <v>2335006644</v>
      </c>
      <c r="P16" s="25"/>
      <c r="Q16" s="25">
        <v>2153112524</v>
      </c>
      <c r="R16" s="25"/>
      <c r="S16" s="25">
        <f t="shared" si="1"/>
        <v>4488119168</v>
      </c>
      <c r="U16" s="6">
        <f t="shared" si="2"/>
        <v>2.9357682592643019E-3</v>
      </c>
    </row>
    <row r="17" spans="1:21" x14ac:dyDescent="0.5">
      <c r="A17" s="1" t="s">
        <v>15</v>
      </c>
      <c r="C17" s="3">
        <v>0</v>
      </c>
      <c r="E17" s="25">
        <v>-25422489277</v>
      </c>
      <c r="G17" s="25">
        <v>33873815935</v>
      </c>
      <c r="H17" s="25"/>
      <c r="I17" s="25">
        <v>8451326658</v>
      </c>
      <c r="K17" s="6">
        <f t="shared" si="0"/>
        <v>6.0650246279309573E-2</v>
      </c>
      <c r="M17" s="25">
        <v>0</v>
      </c>
      <c r="N17" s="25"/>
      <c r="O17" s="25">
        <v>0</v>
      </c>
      <c r="P17" s="25"/>
      <c r="Q17" s="25">
        <v>74502942399</v>
      </c>
      <c r="R17" s="25"/>
      <c r="S17" s="25">
        <f t="shared" si="1"/>
        <v>74502942399</v>
      </c>
      <c r="U17" s="6">
        <f t="shared" si="2"/>
        <v>4.8733860516954254E-2</v>
      </c>
    </row>
    <row r="18" spans="1:21" x14ac:dyDescent="0.5">
      <c r="A18" s="1" t="s">
        <v>64</v>
      </c>
      <c r="C18" s="3">
        <v>0</v>
      </c>
      <c r="E18" s="25">
        <v>-1646518764</v>
      </c>
      <c r="G18" s="25">
        <v>7435005536</v>
      </c>
      <c r="H18" s="25"/>
      <c r="I18" s="25">
        <v>5788486772</v>
      </c>
      <c r="K18" s="6">
        <f t="shared" si="0"/>
        <v>4.1540596229823978E-2</v>
      </c>
      <c r="M18" s="25">
        <v>0</v>
      </c>
      <c r="N18" s="25"/>
      <c r="O18" s="25">
        <v>1987628585</v>
      </c>
      <c r="P18" s="25"/>
      <c r="Q18" s="25">
        <v>7435005536</v>
      </c>
      <c r="R18" s="25"/>
      <c r="S18" s="25">
        <f t="shared" si="1"/>
        <v>9422634121</v>
      </c>
      <c r="U18" s="6">
        <f t="shared" si="2"/>
        <v>6.163532904457091E-3</v>
      </c>
    </row>
    <row r="19" spans="1:21" x14ac:dyDescent="0.5">
      <c r="A19" s="1" t="s">
        <v>18</v>
      </c>
      <c r="C19" s="3">
        <v>0</v>
      </c>
      <c r="E19" s="25">
        <v>-3325147830</v>
      </c>
      <c r="G19" s="25">
        <v>4158201488</v>
      </c>
      <c r="H19" s="25"/>
      <c r="I19" s="25">
        <v>833053658</v>
      </c>
      <c r="K19" s="6">
        <f t="shared" si="0"/>
        <v>5.9783406281844519E-3</v>
      </c>
      <c r="M19" s="25">
        <v>0</v>
      </c>
      <c r="N19" s="25"/>
      <c r="O19" s="25">
        <v>0</v>
      </c>
      <c r="P19" s="25"/>
      <c r="Q19" s="25">
        <v>4158201488</v>
      </c>
      <c r="R19" s="25"/>
      <c r="S19" s="25">
        <f t="shared" si="1"/>
        <v>4158201488</v>
      </c>
      <c r="U19" s="6">
        <f t="shared" si="2"/>
        <v>2.7199625248667172E-3</v>
      </c>
    </row>
    <row r="20" spans="1:21" x14ac:dyDescent="0.5">
      <c r="A20" s="1" t="s">
        <v>60</v>
      </c>
      <c r="C20" s="3">
        <v>0</v>
      </c>
      <c r="E20" s="25">
        <v>374440809</v>
      </c>
      <c r="G20" s="25">
        <v>-382599495</v>
      </c>
      <c r="H20" s="25"/>
      <c r="I20" s="25">
        <v>-8158686</v>
      </c>
      <c r="K20" s="6">
        <f t="shared" si="0"/>
        <v>-5.8550134817845906E-5</v>
      </c>
      <c r="M20" s="25">
        <f>VLOOKUP(A20,'درآمد سود سهام'!A:S,19,0)</f>
        <v>1125131328</v>
      </c>
      <c r="N20" s="25"/>
      <c r="O20" s="25">
        <v>0</v>
      </c>
      <c r="P20" s="25"/>
      <c r="Q20" s="25">
        <v>1927924997</v>
      </c>
      <c r="R20" s="25"/>
      <c r="S20" s="25">
        <f t="shared" si="1"/>
        <v>3053056325</v>
      </c>
      <c r="U20" s="6">
        <f t="shared" si="2"/>
        <v>1.997065032628188E-3</v>
      </c>
    </row>
    <row r="21" spans="1:21" x14ac:dyDescent="0.5">
      <c r="A21" s="1" t="s">
        <v>19</v>
      </c>
      <c r="C21" s="3">
        <v>0</v>
      </c>
      <c r="E21" s="25">
        <v>-11411227574</v>
      </c>
      <c r="G21" s="25">
        <v>12985393759</v>
      </c>
      <c r="H21" s="25"/>
      <c r="I21" s="25">
        <v>1574166185</v>
      </c>
      <c r="K21" s="6">
        <f t="shared" si="0"/>
        <v>1.1296873339339712E-2</v>
      </c>
      <c r="M21" s="25">
        <f>VLOOKUP(A21,'درآمد سود سهام'!A:S,19,0)</f>
        <v>1548932921</v>
      </c>
      <c r="N21" s="25"/>
      <c r="O21" s="25">
        <v>0</v>
      </c>
      <c r="P21" s="25"/>
      <c r="Q21" s="25">
        <v>17641887746</v>
      </c>
      <c r="R21" s="25"/>
      <c r="S21" s="25">
        <f t="shared" si="1"/>
        <v>19190820667</v>
      </c>
      <c r="U21" s="6">
        <f t="shared" si="2"/>
        <v>1.2553098541837109E-2</v>
      </c>
    </row>
    <row r="22" spans="1:21" x14ac:dyDescent="0.5">
      <c r="A22" s="1" t="s">
        <v>27</v>
      </c>
      <c r="C22" s="3">
        <v>0</v>
      </c>
      <c r="E22" s="25">
        <v>-1172574453</v>
      </c>
      <c r="G22" s="25">
        <v>1408716738</v>
      </c>
      <c r="H22" s="25"/>
      <c r="I22" s="25">
        <v>236142285</v>
      </c>
      <c r="K22" s="6">
        <f t="shared" si="0"/>
        <v>1.6946555637689931E-3</v>
      </c>
      <c r="M22" s="25">
        <f>VLOOKUP(A22,'درآمد سود سهام'!A:S,19,0)</f>
        <v>120000000</v>
      </c>
      <c r="N22" s="25"/>
      <c r="O22" s="25">
        <v>781140903</v>
      </c>
      <c r="P22" s="25"/>
      <c r="Q22" s="25">
        <v>2179966486</v>
      </c>
      <c r="R22" s="25"/>
      <c r="S22" s="25">
        <f t="shared" si="1"/>
        <v>3081107389</v>
      </c>
      <c r="U22" s="6">
        <f t="shared" si="2"/>
        <v>2.0154137930436761E-3</v>
      </c>
    </row>
    <row r="23" spans="1:21" x14ac:dyDescent="0.5">
      <c r="A23" s="1" t="s">
        <v>61</v>
      </c>
      <c r="C23" s="3">
        <v>0</v>
      </c>
      <c r="E23" s="25">
        <v>12572107711</v>
      </c>
      <c r="G23" s="25">
        <v>0</v>
      </c>
      <c r="H23" s="25"/>
      <c r="I23" s="25">
        <v>12572107711</v>
      </c>
      <c r="K23" s="6">
        <f t="shared" si="0"/>
        <v>9.0222690445928441E-2</v>
      </c>
      <c r="M23" s="25">
        <f>VLOOKUP(A23,'درآمد سود سهام'!A:S,19,0)</f>
        <v>1205693900</v>
      </c>
      <c r="N23" s="25"/>
      <c r="O23" s="25">
        <v>47658931361</v>
      </c>
      <c r="P23" s="25"/>
      <c r="Q23" s="25">
        <v>80753613082</v>
      </c>
      <c r="R23" s="25"/>
      <c r="S23" s="25">
        <f t="shared" si="1"/>
        <v>129618238343</v>
      </c>
      <c r="U23" s="6">
        <f t="shared" si="2"/>
        <v>8.4785874818628371E-2</v>
      </c>
    </row>
    <row r="24" spans="1:21" x14ac:dyDescent="0.5">
      <c r="A24" s="1" t="s">
        <v>210</v>
      </c>
      <c r="C24" s="3">
        <v>0</v>
      </c>
      <c r="E24" s="25">
        <v>0</v>
      </c>
      <c r="G24" s="25">
        <v>0</v>
      </c>
      <c r="H24" s="25"/>
      <c r="I24" s="25">
        <v>0</v>
      </c>
      <c r="K24" s="6">
        <f t="shared" si="0"/>
        <v>0</v>
      </c>
      <c r="M24" s="25">
        <v>0</v>
      </c>
      <c r="N24" s="25"/>
      <c r="O24" s="25">
        <v>0</v>
      </c>
      <c r="P24" s="25"/>
      <c r="Q24" s="25">
        <v>15517465728</v>
      </c>
      <c r="R24" s="25"/>
      <c r="S24" s="25">
        <f t="shared" si="1"/>
        <v>15517465728</v>
      </c>
      <c r="U24" s="6">
        <f t="shared" si="2"/>
        <v>1.0150283814496973E-2</v>
      </c>
    </row>
    <row r="25" spans="1:21" x14ac:dyDescent="0.5">
      <c r="A25" s="1" t="s">
        <v>38</v>
      </c>
      <c r="C25" s="3">
        <v>0</v>
      </c>
      <c r="E25" s="25">
        <v>-1128007601</v>
      </c>
      <c r="G25" s="25">
        <v>0</v>
      </c>
      <c r="H25" s="25"/>
      <c r="I25" s="25">
        <v>-1128007601</v>
      </c>
      <c r="K25" s="6">
        <f t="shared" si="0"/>
        <v>-8.0950531879894552E-3</v>
      </c>
      <c r="M25" s="25">
        <f>VLOOKUP(A25,'درآمد سود سهام'!A:S,19,0)</f>
        <v>1153839546</v>
      </c>
      <c r="N25" s="25"/>
      <c r="O25" s="25">
        <v>20876900173</v>
      </c>
      <c r="P25" s="25"/>
      <c r="Q25" s="25">
        <v>3315311821</v>
      </c>
      <c r="R25" s="25"/>
      <c r="S25" s="25">
        <f t="shared" si="1"/>
        <v>25346051540</v>
      </c>
      <c r="U25" s="6">
        <f t="shared" si="2"/>
        <v>1.6579357816376296E-2</v>
      </c>
    </row>
    <row r="26" spans="1:21" x14ac:dyDescent="0.5">
      <c r="A26" s="1" t="s">
        <v>62</v>
      </c>
      <c r="C26" s="3">
        <v>0</v>
      </c>
      <c r="E26" s="25">
        <v>1744665999</v>
      </c>
      <c r="G26" s="25">
        <v>0</v>
      </c>
      <c r="H26" s="25"/>
      <c r="I26" s="25">
        <v>1744665999</v>
      </c>
      <c r="K26" s="6">
        <f t="shared" si="0"/>
        <v>1.252045114293672E-2</v>
      </c>
      <c r="M26" s="25">
        <f>VLOOKUP(A26,'درآمد سود سهام'!A:S,19,0)</f>
        <v>1133353500</v>
      </c>
      <c r="N26" s="25"/>
      <c r="O26" s="25">
        <v>12076633571</v>
      </c>
      <c r="P26" s="25"/>
      <c r="Q26" s="25">
        <v>4879892925</v>
      </c>
      <c r="R26" s="25"/>
      <c r="S26" s="25">
        <f t="shared" si="1"/>
        <v>18089879996</v>
      </c>
      <c r="U26" s="6">
        <f t="shared" si="2"/>
        <v>1.1832951291670567E-2</v>
      </c>
    </row>
    <row r="27" spans="1:21" x14ac:dyDescent="0.5">
      <c r="A27" s="1" t="s">
        <v>56</v>
      </c>
      <c r="C27" s="3">
        <v>0</v>
      </c>
      <c r="E27" s="25">
        <v>0</v>
      </c>
      <c r="G27" s="25">
        <v>0</v>
      </c>
      <c r="H27" s="25"/>
      <c r="I27" s="25">
        <v>0</v>
      </c>
      <c r="K27" s="6">
        <f t="shared" si="0"/>
        <v>0</v>
      </c>
      <c r="M27" s="25">
        <f>VLOOKUP(A27,'درآمد سود سهام'!A:S,19,0)</f>
        <v>34127047</v>
      </c>
      <c r="N27" s="25"/>
      <c r="O27" s="25">
        <v>2392933937</v>
      </c>
      <c r="P27" s="25"/>
      <c r="Q27" s="25">
        <v>14774505336</v>
      </c>
      <c r="R27" s="25"/>
      <c r="S27" s="25">
        <f t="shared" si="1"/>
        <v>17201566320</v>
      </c>
      <c r="U27" s="6">
        <f t="shared" si="2"/>
        <v>1.1251887599586537E-2</v>
      </c>
    </row>
    <row r="28" spans="1:21" x14ac:dyDescent="0.5">
      <c r="A28" s="1" t="s">
        <v>211</v>
      </c>
      <c r="C28" s="3">
        <v>0</v>
      </c>
      <c r="E28" s="25">
        <v>0</v>
      </c>
      <c r="G28" s="25">
        <v>0</v>
      </c>
      <c r="H28" s="25"/>
      <c r="I28" s="25">
        <v>0</v>
      </c>
      <c r="K28" s="6">
        <f t="shared" si="0"/>
        <v>0</v>
      </c>
      <c r="M28" s="25">
        <v>0</v>
      </c>
      <c r="N28" s="25"/>
      <c r="O28" s="25">
        <v>0</v>
      </c>
      <c r="P28" s="25"/>
      <c r="Q28" s="25">
        <v>1</v>
      </c>
      <c r="R28" s="25"/>
      <c r="S28" s="25">
        <f t="shared" si="1"/>
        <v>1</v>
      </c>
      <c r="U28" s="6">
        <f t="shared" si="2"/>
        <v>6.5411994409509891E-13</v>
      </c>
    </row>
    <row r="29" spans="1:21" x14ac:dyDescent="0.5">
      <c r="A29" s="1" t="s">
        <v>212</v>
      </c>
      <c r="C29" s="3">
        <v>0</v>
      </c>
      <c r="E29" s="25">
        <v>0</v>
      </c>
      <c r="G29" s="25">
        <v>0</v>
      </c>
      <c r="H29" s="25"/>
      <c r="I29" s="25">
        <v>0</v>
      </c>
      <c r="K29" s="6">
        <f t="shared" si="0"/>
        <v>0</v>
      </c>
      <c r="M29" s="25">
        <v>0</v>
      </c>
      <c r="N29" s="25"/>
      <c r="O29" s="25">
        <v>0</v>
      </c>
      <c r="P29" s="25"/>
      <c r="Q29" s="25">
        <v>7132153224</v>
      </c>
      <c r="R29" s="25"/>
      <c r="S29" s="25">
        <f t="shared" si="1"/>
        <v>7132153224</v>
      </c>
      <c r="U29" s="6">
        <f t="shared" si="2"/>
        <v>4.6652836681605591E-3</v>
      </c>
    </row>
    <row r="30" spans="1:21" x14ac:dyDescent="0.5">
      <c r="A30" s="1" t="s">
        <v>213</v>
      </c>
      <c r="C30" s="3">
        <v>0</v>
      </c>
      <c r="E30" s="25">
        <v>0</v>
      </c>
      <c r="G30" s="25">
        <v>0</v>
      </c>
      <c r="H30" s="25"/>
      <c r="I30" s="25">
        <v>0</v>
      </c>
      <c r="K30" s="6">
        <f t="shared" si="0"/>
        <v>0</v>
      </c>
      <c r="M30" s="25">
        <v>0</v>
      </c>
      <c r="N30" s="25"/>
      <c r="O30" s="25">
        <v>0</v>
      </c>
      <c r="P30" s="25"/>
      <c r="Q30" s="25">
        <v>41571830006</v>
      </c>
      <c r="R30" s="25"/>
      <c r="S30" s="25">
        <f t="shared" si="1"/>
        <v>41571830006</v>
      </c>
      <c r="U30" s="6">
        <f t="shared" si="2"/>
        <v>2.7192963119455675E-2</v>
      </c>
    </row>
    <row r="31" spans="1:21" x14ac:dyDescent="0.5">
      <c r="A31" s="1" t="s">
        <v>40</v>
      </c>
      <c r="C31" s="3">
        <v>0</v>
      </c>
      <c r="E31" s="25">
        <v>2912184884</v>
      </c>
      <c r="G31" s="25">
        <v>0</v>
      </c>
      <c r="H31" s="25"/>
      <c r="I31" s="25">
        <v>2912184884</v>
      </c>
      <c r="K31" s="6">
        <f t="shared" si="0"/>
        <v>2.0899053790364396E-2</v>
      </c>
      <c r="M31" s="25">
        <v>0</v>
      </c>
      <c r="N31" s="25"/>
      <c r="O31" s="25">
        <v>16354664869</v>
      </c>
      <c r="P31" s="25"/>
      <c r="Q31" s="25">
        <v>7215015381</v>
      </c>
      <c r="R31" s="25"/>
      <c r="S31" s="25">
        <f t="shared" si="1"/>
        <v>23569680250</v>
      </c>
      <c r="U31" s="6">
        <f t="shared" si="2"/>
        <v>1.5417397927469358E-2</v>
      </c>
    </row>
    <row r="32" spans="1:21" x14ac:dyDescent="0.5">
      <c r="A32" s="1" t="s">
        <v>214</v>
      </c>
      <c r="C32" s="3">
        <v>0</v>
      </c>
      <c r="E32" s="25">
        <v>0</v>
      </c>
      <c r="G32" s="25">
        <v>0</v>
      </c>
      <c r="H32" s="25"/>
      <c r="I32" s="25">
        <v>0</v>
      </c>
      <c r="K32" s="6">
        <f t="shared" si="0"/>
        <v>0</v>
      </c>
      <c r="M32" s="25">
        <v>0</v>
      </c>
      <c r="N32" s="25"/>
      <c r="O32" s="25">
        <v>0</v>
      </c>
      <c r="P32" s="25"/>
      <c r="Q32" s="25">
        <v>8551418922</v>
      </c>
      <c r="R32" s="25"/>
      <c r="S32" s="25">
        <f t="shared" si="1"/>
        <v>8551418922</v>
      </c>
      <c r="U32" s="6">
        <f t="shared" si="2"/>
        <v>5.5936536671924112E-3</v>
      </c>
    </row>
    <row r="33" spans="1:21" x14ac:dyDescent="0.5">
      <c r="A33" s="1" t="s">
        <v>53</v>
      </c>
      <c r="C33" s="3">
        <v>0</v>
      </c>
      <c r="E33" s="25">
        <v>3314869221</v>
      </c>
      <c r="G33" s="25">
        <v>0</v>
      </c>
      <c r="H33" s="25"/>
      <c r="I33" s="25">
        <v>3314869221</v>
      </c>
      <c r="K33" s="6">
        <f t="shared" si="0"/>
        <v>2.3788884606305211E-2</v>
      </c>
      <c r="M33" s="25">
        <v>0</v>
      </c>
      <c r="N33" s="25"/>
      <c r="O33" s="25">
        <v>30314075172</v>
      </c>
      <c r="P33" s="25"/>
      <c r="Q33" s="25">
        <v>28228134319</v>
      </c>
      <c r="R33" s="25"/>
      <c r="S33" s="25">
        <f t="shared" si="1"/>
        <v>58542209491</v>
      </c>
      <c r="U33" s="6">
        <f t="shared" si="2"/>
        <v>3.8293626799456491E-2</v>
      </c>
    </row>
    <row r="34" spans="1:21" x14ac:dyDescent="0.5">
      <c r="A34" s="1" t="s">
        <v>16</v>
      </c>
      <c r="C34" s="3">
        <v>0</v>
      </c>
      <c r="E34" s="25">
        <v>273743984</v>
      </c>
      <c r="G34" s="25">
        <v>0</v>
      </c>
      <c r="H34" s="25"/>
      <c r="I34" s="25">
        <v>273743984</v>
      </c>
      <c r="K34" s="6">
        <f t="shared" si="0"/>
        <v>1.9645010445032756E-3</v>
      </c>
      <c r="M34" s="25">
        <f>VLOOKUP(A34,'درآمد سود سهام'!A:S,19,0)</f>
        <v>313829093</v>
      </c>
      <c r="N34" s="25"/>
      <c r="O34" s="25">
        <v>7132665419</v>
      </c>
      <c r="P34" s="25"/>
      <c r="Q34" s="25">
        <v>5085766467</v>
      </c>
      <c r="R34" s="25"/>
      <c r="S34" s="25">
        <f t="shared" si="1"/>
        <v>12532260979</v>
      </c>
      <c r="U34" s="6">
        <f t="shared" si="2"/>
        <v>8.1976018509686693E-3</v>
      </c>
    </row>
    <row r="35" spans="1:21" x14ac:dyDescent="0.5">
      <c r="A35" s="1" t="s">
        <v>22</v>
      </c>
      <c r="C35" s="3">
        <v>0</v>
      </c>
      <c r="E35" s="25">
        <v>2609743402</v>
      </c>
      <c r="G35" s="25">
        <v>0</v>
      </c>
      <c r="H35" s="25"/>
      <c r="I35" s="25">
        <v>2609743402</v>
      </c>
      <c r="K35" s="6">
        <f t="shared" si="0"/>
        <v>1.8728607526638949E-2</v>
      </c>
      <c r="M35" s="25">
        <f>VLOOKUP(A35,'درآمد سود سهام'!A:S,19,0)</f>
        <v>3404780800</v>
      </c>
      <c r="N35" s="25"/>
      <c r="O35" s="25">
        <v>17717289008</v>
      </c>
      <c r="P35" s="25"/>
      <c r="Q35" s="25">
        <v>10186119982</v>
      </c>
      <c r="R35" s="25"/>
      <c r="S35" s="25">
        <f t="shared" si="1"/>
        <v>31308189790</v>
      </c>
      <c r="U35" s="6">
        <f t="shared" si="2"/>
        <v>2.0479311355153546E-2</v>
      </c>
    </row>
    <row r="36" spans="1:21" x14ac:dyDescent="0.5">
      <c r="A36" s="1" t="s">
        <v>49</v>
      </c>
      <c r="C36" s="3">
        <v>0</v>
      </c>
      <c r="E36" s="25">
        <v>3718532794</v>
      </c>
      <c r="G36" s="25">
        <v>0</v>
      </c>
      <c r="H36" s="25"/>
      <c r="I36" s="25">
        <v>3718532794</v>
      </c>
      <c r="K36" s="6">
        <f t="shared" si="0"/>
        <v>2.6685742828352656E-2</v>
      </c>
      <c r="M36" s="25">
        <v>0</v>
      </c>
      <c r="N36" s="25"/>
      <c r="O36" s="25">
        <v>3648468739</v>
      </c>
      <c r="P36" s="25"/>
      <c r="Q36" s="25">
        <v>16334143076</v>
      </c>
      <c r="R36" s="25"/>
      <c r="S36" s="25">
        <f t="shared" si="1"/>
        <v>19982611815</v>
      </c>
      <c r="U36" s="6">
        <f t="shared" si="2"/>
        <v>1.3071024923301863E-2</v>
      </c>
    </row>
    <row r="37" spans="1:21" x14ac:dyDescent="0.5">
      <c r="A37" s="1" t="s">
        <v>215</v>
      </c>
      <c r="C37" s="3">
        <v>0</v>
      </c>
      <c r="E37" s="25">
        <v>0</v>
      </c>
      <c r="G37" s="25">
        <v>0</v>
      </c>
      <c r="H37" s="25"/>
      <c r="I37" s="25">
        <v>0</v>
      </c>
      <c r="K37" s="6">
        <f t="shared" si="0"/>
        <v>0</v>
      </c>
      <c r="M37" s="25">
        <v>0</v>
      </c>
      <c r="N37" s="25"/>
      <c r="O37" s="25">
        <v>0</v>
      </c>
      <c r="P37" s="25"/>
      <c r="Q37" s="25">
        <v>2185810888</v>
      </c>
      <c r="R37" s="25"/>
      <c r="S37" s="25">
        <f t="shared" si="1"/>
        <v>2185810888</v>
      </c>
      <c r="U37" s="6">
        <f t="shared" si="2"/>
        <v>1.4297824958610186E-3</v>
      </c>
    </row>
    <row r="38" spans="1:21" x14ac:dyDescent="0.5">
      <c r="A38" s="1" t="s">
        <v>26</v>
      </c>
      <c r="C38" s="3">
        <v>0</v>
      </c>
      <c r="E38" s="25">
        <v>915272969</v>
      </c>
      <c r="G38" s="25">
        <v>0</v>
      </c>
      <c r="H38" s="25"/>
      <c r="I38" s="25">
        <v>915272969</v>
      </c>
      <c r="K38" s="6">
        <f t="shared" si="0"/>
        <v>6.5683807086190224E-3</v>
      </c>
      <c r="M38" s="25">
        <v>0</v>
      </c>
      <c r="N38" s="25"/>
      <c r="O38" s="25">
        <v>14917438927</v>
      </c>
      <c r="P38" s="25"/>
      <c r="Q38" s="25">
        <v>123608801937</v>
      </c>
      <c r="R38" s="25"/>
      <c r="S38" s="25">
        <f t="shared" si="1"/>
        <v>138526240864</v>
      </c>
      <c r="U38" s="6">
        <f t="shared" si="2"/>
        <v>9.061277692966388E-2</v>
      </c>
    </row>
    <row r="39" spans="1:21" x14ac:dyDescent="0.5">
      <c r="A39" s="1" t="s">
        <v>190</v>
      </c>
      <c r="C39" s="3">
        <v>0</v>
      </c>
      <c r="E39" s="25">
        <v>0</v>
      </c>
      <c r="G39" s="25">
        <v>0</v>
      </c>
      <c r="H39" s="25"/>
      <c r="I39" s="25">
        <v>0</v>
      </c>
      <c r="K39" s="6">
        <f t="shared" si="0"/>
        <v>0</v>
      </c>
      <c r="M39" s="25">
        <f>VLOOKUP(A39,'درآمد سود سهام'!A:S,19,0)</f>
        <v>1686820000</v>
      </c>
      <c r="N39" s="25"/>
      <c r="O39" s="25">
        <v>0</v>
      </c>
      <c r="P39" s="25"/>
      <c r="Q39" s="25">
        <v>20059826323</v>
      </c>
      <c r="R39" s="25"/>
      <c r="S39" s="25">
        <f t="shared" si="1"/>
        <v>21746646323</v>
      </c>
      <c r="U39" s="6">
        <f t="shared" si="2"/>
        <v>1.4224915077056649E-2</v>
      </c>
    </row>
    <row r="40" spans="1:21" x14ac:dyDescent="0.5">
      <c r="A40" s="1" t="s">
        <v>216</v>
      </c>
      <c r="C40" s="3">
        <v>0</v>
      </c>
      <c r="E40" s="25">
        <v>0</v>
      </c>
      <c r="G40" s="25">
        <v>0</v>
      </c>
      <c r="H40" s="25"/>
      <c r="I40" s="25">
        <v>0</v>
      </c>
      <c r="K40" s="6">
        <f t="shared" si="0"/>
        <v>0</v>
      </c>
      <c r="M40" s="25">
        <v>0</v>
      </c>
      <c r="N40" s="25"/>
      <c r="O40" s="25">
        <v>0</v>
      </c>
      <c r="P40" s="25"/>
      <c r="Q40" s="25">
        <v>908841218</v>
      </c>
      <c r="R40" s="25"/>
      <c r="S40" s="25">
        <f t="shared" si="1"/>
        <v>908841218</v>
      </c>
      <c r="U40" s="6">
        <f t="shared" si="2"/>
        <v>5.9449116670948156E-4</v>
      </c>
    </row>
    <row r="41" spans="1:21" x14ac:dyDescent="0.5">
      <c r="A41" s="1" t="s">
        <v>48</v>
      </c>
      <c r="C41" s="3">
        <v>0</v>
      </c>
      <c r="E41" s="25">
        <v>-4128420217</v>
      </c>
      <c r="G41" s="25">
        <v>0</v>
      </c>
      <c r="H41" s="25"/>
      <c r="I41" s="25">
        <v>-4128420217</v>
      </c>
      <c r="K41" s="6">
        <f t="shared" si="0"/>
        <v>-2.9627265994802428E-2</v>
      </c>
      <c r="M41" s="25">
        <v>0</v>
      </c>
      <c r="N41" s="25"/>
      <c r="O41" s="25">
        <v>-15648097844</v>
      </c>
      <c r="P41" s="25"/>
      <c r="Q41" s="25">
        <v>-1600781975</v>
      </c>
      <c r="R41" s="25"/>
      <c r="S41" s="25">
        <f t="shared" si="1"/>
        <v>-17248879819</v>
      </c>
      <c r="U41" s="6">
        <f t="shared" si="2"/>
        <v>-1.128283630290736E-2</v>
      </c>
    </row>
    <row r="42" spans="1:21" x14ac:dyDescent="0.5">
      <c r="A42" s="1" t="s">
        <v>217</v>
      </c>
      <c r="C42" s="3">
        <v>0</v>
      </c>
      <c r="E42" s="25">
        <v>0</v>
      </c>
      <c r="G42" s="25">
        <v>0</v>
      </c>
      <c r="H42" s="25"/>
      <c r="I42" s="25">
        <v>0</v>
      </c>
      <c r="K42" s="6">
        <f t="shared" si="0"/>
        <v>0</v>
      </c>
      <c r="M42" s="25">
        <v>0</v>
      </c>
      <c r="N42" s="25"/>
      <c r="O42" s="25">
        <v>0</v>
      </c>
      <c r="P42" s="25"/>
      <c r="Q42" s="25">
        <v>0</v>
      </c>
      <c r="R42" s="25"/>
      <c r="S42" s="25">
        <f t="shared" si="1"/>
        <v>0</v>
      </c>
      <c r="U42" s="6">
        <f t="shared" si="2"/>
        <v>0</v>
      </c>
    </row>
    <row r="43" spans="1:21" x14ac:dyDescent="0.5">
      <c r="A43" s="1" t="s">
        <v>218</v>
      </c>
      <c r="C43" s="3">
        <v>0</v>
      </c>
      <c r="E43" s="25">
        <v>0</v>
      </c>
      <c r="G43" s="25">
        <v>0</v>
      </c>
      <c r="H43" s="25"/>
      <c r="I43" s="25">
        <v>0</v>
      </c>
      <c r="K43" s="6">
        <f t="shared" si="0"/>
        <v>0</v>
      </c>
      <c r="M43" s="25">
        <v>0</v>
      </c>
      <c r="N43" s="25"/>
      <c r="O43" s="25">
        <v>0</v>
      </c>
      <c r="P43" s="25"/>
      <c r="Q43" s="25">
        <v>440825195</v>
      </c>
      <c r="R43" s="25"/>
      <c r="S43" s="25">
        <f t="shared" si="1"/>
        <v>440825195</v>
      </c>
      <c r="U43" s="6">
        <f t="shared" si="2"/>
        <v>2.883525519091111E-4</v>
      </c>
    </row>
    <row r="44" spans="1:21" x14ac:dyDescent="0.5">
      <c r="A44" s="1" t="s">
        <v>219</v>
      </c>
      <c r="C44" s="3">
        <v>0</v>
      </c>
      <c r="E44" s="25">
        <v>0</v>
      </c>
      <c r="G44" s="25">
        <v>0</v>
      </c>
      <c r="H44" s="25"/>
      <c r="I44" s="25">
        <v>0</v>
      </c>
      <c r="K44" s="6">
        <f t="shared" si="0"/>
        <v>0</v>
      </c>
      <c r="M44" s="25">
        <v>0</v>
      </c>
      <c r="N44" s="25"/>
      <c r="O44" s="25">
        <v>0</v>
      </c>
      <c r="P44" s="25"/>
      <c r="Q44" s="25">
        <v>9963825728</v>
      </c>
      <c r="R44" s="25"/>
      <c r="S44" s="25">
        <f t="shared" si="1"/>
        <v>9963825728</v>
      </c>
      <c r="U44" s="6">
        <f t="shared" si="2"/>
        <v>6.5175371281726681E-3</v>
      </c>
    </row>
    <row r="45" spans="1:21" x14ac:dyDescent="0.5">
      <c r="A45" s="1" t="s">
        <v>220</v>
      </c>
      <c r="C45" s="3">
        <v>0</v>
      </c>
      <c r="E45" s="25">
        <v>0</v>
      </c>
      <c r="G45" s="25">
        <v>0</v>
      </c>
      <c r="H45" s="25"/>
      <c r="I45" s="25">
        <v>0</v>
      </c>
      <c r="K45" s="6">
        <f t="shared" si="0"/>
        <v>0</v>
      </c>
      <c r="M45" s="25">
        <v>0</v>
      </c>
      <c r="N45" s="25"/>
      <c r="O45" s="25">
        <v>0</v>
      </c>
      <c r="P45" s="25"/>
      <c r="Q45" s="25">
        <v>431923526</v>
      </c>
      <c r="R45" s="25"/>
      <c r="S45" s="25">
        <f t="shared" si="1"/>
        <v>431923526</v>
      </c>
      <c r="U45" s="6">
        <f t="shared" si="2"/>
        <v>2.8252979268047801E-4</v>
      </c>
    </row>
    <row r="46" spans="1:21" x14ac:dyDescent="0.5">
      <c r="A46" s="1" t="s">
        <v>41</v>
      </c>
      <c r="C46" s="3">
        <v>0</v>
      </c>
      <c r="E46" s="25">
        <v>951978027</v>
      </c>
      <c r="G46" s="25">
        <v>0</v>
      </c>
      <c r="H46" s="25"/>
      <c r="I46" s="25">
        <v>951978027</v>
      </c>
      <c r="K46" s="6">
        <f t="shared" si="0"/>
        <v>6.8317915194281223E-3</v>
      </c>
      <c r="M46" s="25">
        <f>VLOOKUP(A46,'درآمد سود سهام'!A:S,19,0)</f>
        <v>1358173896</v>
      </c>
      <c r="N46" s="25"/>
      <c r="O46" s="25">
        <v>15914254458</v>
      </c>
      <c r="P46" s="25"/>
      <c r="Q46" s="25">
        <v>14803345595</v>
      </c>
      <c r="R46" s="25"/>
      <c r="S46" s="25">
        <f t="shared" si="1"/>
        <v>32075773949</v>
      </c>
      <c r="U46" s="6">
        <f t="shared" si="2"/>
        <v>2.0981403462326909E-2</v>
      </c>
    </row>
    <row r="47" spans="1:21" x14ac:dyDescent="0.5">
      <c r="A47" s="1" t="s">
        <v>36</v>
      </c>
      <c r="C47" s="3">
        <v>0</v>
      </c>
      <c r="E47" s="25">
        <v>3364965236</v>
      </c>
      <c r="G47" s="25">
        <v>0</v>
      </c>
      <c r="H47" s="25"/>
      <c r="I47" s="25">
        <v>3364965236</v>
      </c>
      <c r="K47" s="6">
        <f t="shared" si="0"/>
        <v>2.4148394511709931E-2</v>
      </c>
      <c r="M47" s="25">
        <v>0</v>
      </c>
      <c r="N47" s="25"/>
      <c r="O47" s="25">
        <v>4495430431</v>
      </c>
      <c r="P47" s="25"/>
      <c r="Q47" s="25">
        <v>-33412</v>
      </c>
      <c r="R47" s="25"/>
      <c r="S47" s="25">
        <f t="shared" si="1"/>
        <v>4495397019</v>
      </c>
      <c r="U47" s="6">
        <f t="shared" si="2"/>
        <v>2.9405288467535544E-3</v>
      </c>
    </row>
    <row r="48" spans="1:21" x14ac:dyDescent="0.5">
      <c r="A48" s="1" t="s">
        <v>221</v>
      </c>
      <c r="C48" s="3">
        <v>0</v>
      </c>
      <c r="E48" s="25">
        <v>0</v>
      </c>
      <c r="G48" s="25">
        <v>0</v>
      </c>
      <c r="H48" s="25"/>
      <c r="I48" s="25">
        <v>0</v>
      </c>
      <c r="K48" s="6">
        <f t="shared" si="0"/>
        <v>0</v>
      </c>
      <c r="M48" s="25">
        <v>0</v>
      </c>
      <c r="N48" s="25"/>
      <c r="O48" s="25">
        <v>0</v>
      </c>
      <c r="P48" s="25"/>
      <c r="Q48" s="25">
        <v>12090459910</v>
      </c>
      <c r="R48" s="25"/>
      <c r="S48" s="25">
        <f t="shared" si="1"/>
        <v>12090459910</v>
      </c>
      <c r="U48" s="6">
        <f t="shared" si="2"/>
        <v>7.908610960413235E-3</v>
      </c>
    </row>
    <row r="49" spans="1:21" x14ac:dyDescent="0.5">
      <c r="A49" s="1" t="s">
        <v>222</v>
      </c>
      <c r="C49" s="3">
        <v>0</v>
      </c>
      <c r="E49" s="25">
        <v>0</v>
      </c>
      <c r="G49" s="25">
        <v>0</v>
      </c>
      <c r="H49" s="25"/>
      <c r="I49" s="25">
        <v>0</v>
      </c>
      <c r="K49" s="6">
        <f t="shared" si="0"/>
        <v>0</v>
      </c>
      <c r="M49" s="25">
        <v>0</v>
      </c>
      <c r="N49" s="25"/>
      <c r="O49" s="25">
        <v>0</v>
      </c>
      <c r="P49" s="25"/>
      <c r="Q49" s="25">
        <v>5110624848</v>
      </c>
      <c r="R49" s="25"/>
      <c r="S49" s="25">
        <f t="shared" si="1"/>
        <v>5110624848</v>
      </c>
      <c r="U49" s="6">
        <f t="shared" si="2"/>
        <v>3.3429616398647833E-3</v>
      </c>
    </row>
    <row r="50" spans="1:21" x14ac:dyDescent="0.5">
      <c r="A50" s="1" t="s">
        <v>20</v>
      </c>
      <c r="C50" s="3">
        <v>3220549286</v>
      </c>
      <c r="E50" s="25">
        <v>529737973</v>
      </c>
      <c r="G50" s="25">
        <v>0</v>
      </c>
      <c r="H50" s="25"/>
      <c r="I50" s="25">
        <v>3750287259</v>
      </c>
      <c r="K50" s="6">
        <f t="shared" si="0"/>
        <v>2.6913626118237641E-2</v>
      </c>
      <c r="M50" s="25">
        <f>VLOOKUP(A50,'درآمد سود سهام'!A:S,19,0)</f>
        <v>3220549286</v>
      </c>
      <c r="N50" s="25"/>
      <c r="O50" s="25">
        <v>34796973735</v>
      </c>
      <c r="P50" s="25"/>
      <c r="Q50" s="25">
        <v>39406095258</v>
      </c>
      <c r="R50" s="25"/>
      <c r="S50" s="25">
        <f t="shared" si="1"/>
        <v>77423618279</v>
      </c>
      <c r="U50" s="6">
        <f t="shared" si="2"/>
        <v>5.0644332860299755E-2</v>
      </c>
    </row>
    <row r="51" spans="1:21" x14ac:dyDescent="0.5">
      <c r="A51" s="1" t="s">
        <v>59</v>
      </c>
      <c r="C51" s="3">
        <v>0</v>
      </c>
      <c r="E51" s="25">
        <v>1391522284</v>
      </c>
      <c r="G51" s="25">
        <v>0</v>
      </c>
      <c r="H51" s="25"/>
      <c r="I51" s="25">
        <v>1391522284</v>
      </c>
      <c r="K51" s="6">
        <f t="shared" si="0"/>
        <v>9.9861445005037398E-3</v>
      </c>
      <c r="M51" s="25">
        <f>VLOOKUP(A51,'درآمد سود سهام'!A:S,19,0)</f>
        <v>773491950</v>
      </c>
      <c r="N51" s="25"/>
      <c r="O51" s="25">
        <v>-3429980591</v>
      </c>
      <c r="P51" s="25"/>
      <c r="Q51" s="25">
        <v>1210752472</v>
      </c>
      <c r="R51" s="25"/>
      <c r="S51" s="25">
        <f t="shared" si="1"/>
        <v>-1445736169</v>
      </c>
      <c r="U51" s="6">
        <f t="shared" si="2"/>
        <v>-9.4568486204254251E-4</v>
      </c>
    </row>
    <row r="52" spans="1:21" x14ac:dyDescent="0.5">
      <c r="A52" s="1" t="s">
        <v>223</v>
      </c>
      <c r="C52" s="3">
        <v>0</v>
      </c>
      <c r="E52" s="25">
        <v>0</v>
      </c>
      <c r="G52" s="25">
        <v>0</v>
      </c>
      <c r="H52" s="25"/>
      <c r="I52" s="25">
        <v>0</v>
      </c>
      <c r="K52" s="6">
        <f t="shared" si="0"/>
        <v>0</v>
      </c>
      <c r="M52" s="25">
        <v>0</v>
      </c>
      <c r="N52" s="25"/>
      <c r="O52" s="25">
        <v>0</v>
      </c>
      <c r="P52" s="25"/>
      <c r="Q52" s="25">
        <v>153151382</v>
      </c>
      <c r="R52" s="25"/>
      <c r="S52" s="25">
        <f t="shared" si="1"/>
        <v>153151382</v>
      </c>
      <c r="U52" s="6">
        <f t="shared" si="2"/>
        <v>1.0017937343192714E-4</v>
      </c>
    </row>
    <row r="53" spans="1:21" x14ac:dyDescent="0.5">
      <c r="A53" s="1" t="s">
        <v>224</v>
      </c>
      <c r="C53" s="3">
        <v>0</v>
      </c>
      <c r="E53" s="25">
        <v>0</v>
      </c>
      <c r="G53" s="25">
        <v>0</v>
      </c>
      <c r="H53" s="25"/>
      <c r="I53" s="25">
        <v>0</v>
      </c>
      <c r="K53" s="6">
        <f t="shared" si="0"/>
        <v>0</v>
      </c>
      <c r="M53" s="25">
        <v>0</v>
      </c>
      <c r="N53" s="25"/>
      <c r="O53" s="25">
        <v>0</v>
      </c>
      <c r="P53" s="25"/>
      <c r="Q53" s="25">
        <v>3489434369</v>
      </c>
      <c r="R53" s="25"/>
      <c r="S53" s="25">
        <f t="shared" si="1"/>
        <v>3489434369</v>
      </c>
      <c r="U53" s="6">
        <f t="shared" si="2"/>
        <v>2.2825086143737966E-3</v>
      </c>
    </row>
    <row r="54" spans="1:21" x14ac:dyDescent="0.5">
      <c r="A54" s="1" t="s">
        <v>225</v>
      </c>
      <c r="C54" s="3">
        <v>0</v>
      </c>
      <c r="E54" s="25">
        <v>0</v>
      </c>
      <c r="G54" s="25">
        <v>0</v>
      </c>
      <c r="H54" s="25"/>
      <c r="I54" s="25">
        <v>0</v>
      </c>
      <c r="K54" s="6">
        <f t="shared" si="0"/>
        <v>0</v>
      </c>
      <c r="M54" s="25">
        <v>0</v>
      </c>
      <c r="N54" s="25"/>
      <c r="O54" s="25">
        <v>0</v>
      </c>
      <c r="P54" s="25"/>
      <c r="Q54" s="25">
        <v>1133689572</v>
      </c>
      <c r="R54" s="25"/>
      <c r="S54" s="25">
        <f t="shared" si="1"/>
        <v>1133689572</v>
      </c>
      <c r="U54" s="6">
        <f t="shared" si="2"/>
        <v>7.415689594578366E-4</v>
      </c>
    </row>
    <row r="55" spans="1:21" x14ac:dyDescent="0.5">
      <c r="A55" s="1" t="s">
        <v>54</v>
      </c>
      <c r="C55" s="3">
        <v>0</v>
      </c>
      <c r="E55" s="25">
        <v>6136806493</v>
      </c>
      <c r="G55" s="25">
        <v>0</v>
      </c>
      <c r="H55" s="25"/>
      <c r="I55" s="25">
        <v>6136806493</v>
      </c>
      <c r="K55" s="6">
        <f t="shared" si="0"/>
        <v>4.4040283878578258E-2</v>
      </c>
      <c r="M55" s="25">
        <v>0</v>
      </c>
      <c r="N55" s="25"/>
      <c r="O55" s="25">
        <v>-12826708833</v>
      </c>
      <c r="P55" s="25"/>
      <c r="Q55" s="25">
        <v>-1701731278</v>
      </c>
      <c r="R55" s="25"/>
      <c r="S55" s="25">
        <f t="shared" si="1"/>
        <v>-14528440111</v>
      </c>
      <c r="U55" s="6">
        <f t="shared" si="2"/>
        <v>-9.5033424331963118E-3</v>
      </c>
    </row>
    <row r="56" spans="1:21" x14ac:dyDescent="0.5">
      <c r="A56" s="1" t="s">
        <v>50</v>
      </c>
      <c r="C56" s="3">
        <v>0</v>
      </c>
      <c r="E56" s="25">
        <v>89539190</v>
      </c>
      <c r="G56" s="25">
        <v>0</v>
      </c>
      <c r="H56" s="25"/>
      <c r="I56" s="25">
        <v>89539190</v>
      </c>
      <c r="K56" s="6">
        <f t="shared" si="0"/>
        <v>6.425705862415492E-4</v>
      </c>
      <c r="M56" s="25">
        <f>VLOOKUP(A56,'درآمد سود سهام'!A:S,19,0)</f>
        <v>569560855</v>
      </c>
      <c r="N56" s="25"/>
      <c r="O56" s="25">
        <v>19726289453</v>
      </c>
      <c r="P56" s="25"/>
      <c r="Q56" s="25">
        <v>134626980414</v>
      </c>
      <c r="R56" s="25"/>
      <c r="S56" s="25">
        <f t="shared" si="1"/>
        <v>154922830722</v>
      </c>
      <c r="U56" s="6">
        <f t="shared" si="2"/>
        <v>0.10133811337092911</v>
      </c>
    </row>
    <row r="57" spans="1:21" x14ac:dyDescent="0.5">
      <c r="A57" s="1" t="s">
        <v>21</v>
      </c>
      <c r="C57" s="3">
        <v>0</v>
      </c>
      <c r="E57" s="25">
        <v>2390173344</v>
      </c>
      <c r="G57" s="25">
        <v>0</v>
      </c>
      <c r="H57" s="25"/>
      <c r="I57" s="25">
        <v>2390173344</v>
      </c>
      <c r="K57" s="6">
        <f t="shared" si="0"/>
        <v>1.715288117831984E-2</v>
      </c>
      <c r="M57" s="25">
        <f>VLOOKUP(A57,'درآمد سود سهام'!A:S,19,0)</f>
        <v>1060800000</v>
      </c>
      <c r="N57" s="25"/>
      <c r="O57" s="25">
        <v>-287464170</v>
      </c>
      <c r="P57" s="25"/>
      <c r="Q57" s="25">
        <v>-590711860</v>
      </c>
      <c r="R57" s="25"/>
      <c r="S57" s="25">
        <f t="shared" si="1"/>
        <v>182623970</v>
      </c>
      <c r="U57" s="6">
        <f t="shared" si="2"/>
        <v>1.1945798104682503E-4</v>
      </c>
    </row>
    <row r="58" spans="1:21" x14ac:dyDescent="0.5">
      <c r="A58" s="1" t="s">
        <v>226</v>
      </c>
      <c r="C58" s="3">
        <v>0</v>
      </c>
      <c r="E58" s="25">
        <v>0</v>
      </c>
      <c r="G58" s="25">
        <v>0</v>
      </c>
      <c r="H58" s="25"/>
      <c r="I58" s="25">
        <v>0</v>
      </c>
      <c r="K58" s="6">
        <f t="shared" si="0"/>
        <v>0</v>
      </c>
      <c r="M58" s="25">
        <v>0</v>
      </c>
      <c r="N58" s="25"/>
      <c r="O58" s="25">
        <v>0</v>
      </c>
      <c r="P58" s="25"/>
      <c r="Q58" s="25">
        <v>8678414343</v>
      </c>
      <c r="R58" s="25"/>
      <c r="S58" s="25">
        <f t="shared" si="1"/>
        <v>8678414343</v>
      </c>
      <c r="U58" s="6">
        <f t="shared" si="2"/>
        <v>5.676723904877265E-3</v>
      </c>
    </row>
    <row r="59" spans="1:21" x14ac:dyDescent="0.5">
      <c r="A59" s="1" t="s">
        <v>227</v>
      </c>
      <c r="C59" s="3">
        <v>0</v>
      </c>
      <c r="E59" s="25">
        <v>0</v>
      </c>
      <c r="G59" s="25">
        <v>0</v>
      </c>
      <c r="H59" s="25"/>
      <c r="I59" s="25">
        <v>0</v>
      </c>
      <c r="K59" s="6">
        <f t="shared" si="0"/>
        <v>0</v>
      </c>
      <c r="M59" s="25">
        <v>0</v>
      </c>
      <c r="N59" s="25"/>
      <c r="O59" s="25">
        <v>0</v>
      </c>
      <c r="P59" s="25"/>
      <c r="Q59" s="25">
        <v>694579353</v>
      </c>
      <c r="R59" s="25"/>
      <c r="S59" s="25">
        <f t="shared" si="1"/>
        <v>694579353</v>
      </c>
      <c r="U59" s="6">
        <f t="shared" si="2"/>
        <v>4.5433820755396998E-4</v>
      </c>
    </row>
    <row r="60" spans="1:21" x14ac:dyDescent="0.5">
      <c r="A60" s="1" t="s">
        <v>193</v>
      </c>
      <c r="C60" s="3">
        <v>0</v>
      </c>
      <c r="E60" s="25">
        <v>0</v>
      </c>
      <c r="G60" s="25">
        <v>0</v>
      </c>
      <c r="H60" s="25"/>
      <c r="I60" s="25">
        <v>0</v>
      </c>
      <c r="K60" s="6">
        <f t="shared" si="0"/>
        <v>0</v>
      </c>
      <c r="M60" s="25">
        <f>VLOOKUP(A60,'درآمد سود سهام'!A:S,19,0)</f>
        <v>36432389</v>
      </c>
      <c r="N60" s="25"/>
      <c r="O60" s="25">
        <v>0</v>
      </c>
      <c r="P60" s="25"/>
      <c r="Q60" s="25">
        <v>4580761054</v>
      </c>
      <c r="R60" s="25"/>
      <c r="S60" s="25">
        <f t="shared" si="1"/>
        <v>4617193443</v>
      </c>
      <c r="U60" s="6">
        <f t="shared" si="2"/>
        <v>3.0201983168114174E-3</v>
      </c>
    </row>
    <row r="61" spans="1:21" x14ac:dyDescent="0.5">
      <c r="A61" s="1" t="s">
        <v>228</v>
      </c>
      <c r="C61" s="3">
        <v>0</v>
      </c>
      <c r="E61" s="25">
        <v>0</v>
      </c>
      <c r="G61" s="25">
        <v>0</v>
      </c>
      <c r="H61" s="25"/>
      <c r="I61" s="25">
        <v>0</v>
      </c>
      <c r="K61" s="6">
        <f t="shared" si="0"/>
        <v>0</v>
      </c>
      <c r="M61" s="25">
        <v>0</v>
      </c>
      <c r="N61" s="25"/>
      <c r="O61" s="25">
        <v>0</v>
      </c>
      <c r="P61" s="25"/>
      <c r="Q61" s="25">
        <v>4285338666</v>
      </c>
      <c r="R61" s="25"/>
      <c r="S61" s="25">
        <f t="shared" si="1"/>
        <v>4285338666</v>
      </c>
      <c r="U61" s="6">
        <f t="shared" si="2"/>
        <v>2.8031254886324857E-3</v>
      </c>
    </row>
    <row r="62" spans="1:21" x14ac:dyDescent="0.5">
      <c r="A62" s="1" t="s">
        <v>199</v>
      </c>
      <c r="C62" s="3">
        <v>0</v>
      </c>
      <c r="E62" s="25">
        <v>0</v>
      </c>
      <c r="G62" s="25">
        <v>0</v>
      </c>
      <c r="H62" s="25"/>
      <c r="I62" s="25">
        <v>0</v>
      </c>
      <c r="K62" s="6">
        <f t="shared" si="0"/>
        <v>0</v>
      </c>
      <c r="M62" s="25">
        <f>VLOOKUP(A62,'درآمد سود سهام'!A:S,19,0)</f>
        <v>10061104</v>
      </c>
      <c r="N62" s="25"/>
      <c r="O62" s="25">
        <v>0</v>
      </c>
      <c r="P62" s="25"/>
      <c r="Q62" s="25">
        <v>554558412</v>
      </c>
      <c r="R62" s="25"/>
      <c r="S62" s="25">
        <f t="shared" si="1"/>
        <v>564619516</v>
      </c>
      <c r="U62" s="6">
        <f t="shared" si="2"/>
        <v>3.6932888624092178E-4</v>
      </c>
    </row>
    <row r="63" spans="1:21" x14ac:dyDescent="0.5">
      <c r="A63" s="1" t="s">
        <v>229</v>
      </c>
      <c r="C63" s="3">
        <v>0</v>
      </c>
      <c r="E63" s="25">
        <v>0</v>
      </c>
      <c r="G63" s="25">
        <v>0</v>
      </c>
      <c r="H63" s="25"/>
      <c r="I63" s="25">
        <v>0</v>
      </c>
      <c r="K63" s="6">
        <f t="shared" si="0"/>
        <v>0</v>
      </c>
      <c r="M63" s="25">
        <v>0</v>
      </c>
      <c r="N63" s="25"/>
      <c r="O63" s="25">
        <v>0</v>
      </c>
      <c r="P63" s="25"/>
      <c r="Q63" s="25">
        <v>3719968629</v>
      </c>
      <c r="R63" s="25"/>
      <c r="S63" s="25">
        <f t="shared" si="1"/>
        <v>3719968629</v>
      </c>
      <c r="U63" s="6">
        <f t="shared" si="2"/>
        <v>2.4333056716370018E-3</v>
      </c>
    </row>
    <row r="64" spans="1:21" x14ac:dyDescent="0.5">
      <c r="A64" s="1" t="s">
        <v>30</v>
      </c>
      <c r="C64" s="3">
        <v>0</v>
      </c>
      <c r="E64" s="25">
        <v>490228780</v>
      </c>
      <c r="G64" s="25">
        <v>0</v>
      </c>
      <c r="H64" s="25"/>
      <c r="I64" s="25">
        <v>490228780</v>
      </c>
      <c r="K64" s="6">
        <f t="shared" si="0"/>
        <v>3.5180862654339341E-3</v>
      </c>
      <c r="M64" s="25">
        <f>VLOOKUP(A64,'درآمد سود سهام'!A:S,19,0)</f>
        <v>1633496951</v>
      </c>
      <c r="N64" s="25"/>
      <c r="O64" s="25">
        <v>24581777086</v>
      </c>
      <c r="P64" s="25"/>
      <c r="Q64" s="25">
        <v>9357656031</v>
      </c>
      <c r="R64" s="25"/>
      <c r="S64" s="25">
        <f t="shared" si="1"/>
        <v>35572930068</v>
      </c>
      <c r="U64" s="6">
        <f t="shared" si="2"/>
        <v>2.3268963027379023E-2</v>
      </c>
    </row>
    <row r="65" spans="1:21" x14ac:dyDescent="0.5">
      <c r="A65" s="1" t="s">
        <v>52</v>
      </c>
      <c r="C65" s="3">
        <v>0</v>
      </c>
      <c r="E65" s="25">
        <v>-4195397637</v>
      </c>
      <c r="G65" s="25">
        <v>0</v>
      </c>
      <c r="H65" s="25"/>
      <c r="I65" s="25">
        <v>-4195397637</v>
      </c>
      <c r="K65" s="6">
        <f t="shared" si="0"/>
        <v>-3.0107923905984633E-2</v>
      </c>
      <c r="M65" s="25">
        <f>VLOOKUP(A65,'درآمد سود سهام'!A:S,19,0)</f>
        <v>748020926</v>
      </c>
      <c r="N65" s="25"/>
      <c r="O65" s="25">
        <v>21256426646</v>
      </c>
      <c r="P65" s="25"/>
      <c r="Q65" s="25">
        <v>17144495042</v>
      </c>
      <c r="R65" s="25"/>
      <c r="S65" s="25">
        <f t="shared" si="1"/>
        <v>39148942614</v>
      </c>
      <c r="U65" s="6">
        <f t="shared" si="2"/>
        <v>2.5608104154051917E-2</v>
      </c>
    </row>
    <row r="66" spans="1:21" x14ac:dyDescent="0.5">
      <c r="A66" s="1" t="s">
        <v>230</v>
      </c>
      <c r="C66" s="3">
        <v>0</v>
      </c>
      <c r="E66" s="25">
        <v>0</v>
      </c>
      <c r="G66" s="25">
        <v>0</v>
      </c>
      <c r="H66" s="25"/>
      <c r="I66" s="25">
        <v>0</v>
      </c>
      <c r="K66" s="6">
        <f t="shared" si="0"/>
        <v>0</v>
      </c>
      <c r="M66" s="25">
        <v>0</v>
      </c>
      <c r="N66" s="25"/>
      <c r="O66" s="25">
        <v>0</v>
      </c>
      <c r="P66" s="25"/>
      <c r="Q66" s="25">
        <v>0</v>
      </c>
      <c r="R66" s="25"/>
      <c r="S66" s="25">
        <f t="shared" si="1"/>
        <v>0</v>
      </c>
      <c r="U66" s="6">
        <f t="shared" si="2"/>
        <v>0</v>
      </c>
    </row>
    <row r="67" spans="1:21" x14ac:dyDescent="0.5">
      <c r="A67" s="1" t="s">
        <v>28</v>
      </c>
      <c r="C67" s="3">
        <v>0</v>
      </c>
      <c r="E67" s="25">
        <v>1642568220</v>
      </c>
      <c r="G67" s="25">
        <v>0</v>
      </c>
      <c r="H67" s="25"/>
      <c r="I67" s="25">
        <v>1642568220</v>
      </c>
      <c r="K67" s="6">
        <f t="shared" si="0"/>
        <v>1.1787754882159844E-2</v>
      </c>
      <c r="M67" s="25">
        <f>VLOOKUP(A67,'درآمد سود سهام'!A:S,19,0)</f>
        <v>372000000</v>
      </c>
      <c r="N67" s="25"/>
      <c r="O67" s="25">
        <v>7591705166</v>
      </c>
      <c r="P67" s="25"/>
      <c r="Q67" s="25">
        <v>2036852707</v>
      </c>
      <c r="R67" s="25"/>
      <c r="S67" s="25">
        <f t="shared" si="1"/>
        <v>10000557873</v>
      </c>
      <c r="U67" s="6">
        <f t="shared" si="2"/>
        <v>6.5415643568065614E-3</v>
      </c>
    </row>
    <row r="68" spans="1:21" x14ac:dyDescent="0.5">
      <c r="A68" s="1" t="s">
        <v>24</v>
      </c>
      <c r="C68" s="3">
        <v>0</v>
      </c>
      <c r="E68" s="25">
        <v>3189509864</v>
      </c>
      <c r="G68" s="25">
        <v>0</v>
      </c>
      <c r="H68" s="25"/>
      <c r="I68" s="25">
        <v>3189509864</v>
      </c>
      <c r="K68" s="6">
        <f t="shared" si="0"/>
        <v>2.2889253556277245E-2</v>
      </c>
      <c r="M68" s="25">
        <f>VLOOKUP(A68,'درآمد سود سهام'!A:S,19,0)</f>
        <v>2236260000</v>
      </c>
      <c r="N68" s="25"/>
      <c r="O68" s="25">
        <v>24442548325</v>
      </c>
      <c r="P68" s="25"/>
      <c r="Q68" s="25">
        <v>5857666018</v>
      </c>
      <c r="R68" s="25"/>
      <c r="S68" s="25">
        <f t="shared" si="1"/>
        <v>32536474343</v>
      </c>
      <c r="U68" s="6">
        <f t="shared" si="2"/>
        <v>2.1282756778294779E-2</v>
      </c>
    </row>
    <row r="69" spans="1:21" x14ac:dyDescent="0.5">
      <c r="A69" s="1" t="s">
        <v>187</v>
      </c>
      <c r="C69" s="3">
        <v>0</v>
      </c>
      <c r="E69" s="25">
        <v>0</v>
      </c>
      <c r="G69" s="25">
        <v>0</v>
      </c>
      <c r="H69" s="25"/>
      <c r="I69" s="25">
        <v>0</v>
      </c>
      <c r="K69" s="6">
        <f t="shared" si="0"/>
        <v>0</v>
      </c>
      <c r="M69" s="25">
        <f>VLOOKUP(A69,'درآمد سود سهام'!A:S,19,0)</f>
        <v>229600000</v>
      </c>
      <c r="N69" s="25"/>
      <c r="O69" s="25">
        <v>0</v>
      </c>
      <c r="P69" s="25"/>
      <c r="Q69" s="25">
        <v>12902099654</v>
      </c>
      <c r="R69" s="25"/>
      <c r="S69" s="25">
        <f t="shared" si="1"/>
        <v>13131699654</v>
      </c>
      <c r="U69" s="6">
        <f t="shared" si="2"/>
        <v>8.5897066435481097E-3</v>
      </c>
    </row>
    <row r="70" spans="1:21" x14ac:dyDescent="0.5">
      <c r="A70" s="1" t="s">
        <v>231</v>
      </c>
      <c r="C70" s="3">
        <v>0</v>
      </c>
      <c r="E70" s="25">
        <v>0</v>
      </c>
      <c r="G70" s="25">
        <v>0</v>
      </c>
      <c r="H70" s="25"/>
      <c r="I70" s="25">
        <v>0</v>
      </c>
      <c r="K70" s="6">
        <f t="shared" si="0"/>
        <v>0</v>
      </c>
      <c r="M70" s="25">
        <v>0</v>
      </c>
      <c r="N70" s="25"/>
      <c r="O70" s="25">
        <v>0</v>
      </c>
      <c r="P70" s="25"/>
      <c r="Q70" s="25">
        <v>7712973765</v>
      </c>
      <c r="R70" s="25"/>
      <c r="S70" s="25">
        <f t="shared" si="1"/>
        <v>7712973765</v>
      </c>
      <c r="U70" s="6">
        <f t="shared" si="2"/>
        <v>5.0452099679687643E-3</v>
      </c>
    </row>
    <row r="71" spans="1:21" x14ac:dyDescent="0.5">
      <c r="A71" s="1" t="s">
        <v>195</v>
      </c>
      <c r="C71" s="3">
        <v>0</v>
      </c>
      <c r="E71" s="25">
        <v>0</v>
      </c>
      <c r="G71" s="25">
        <v>0</v>
      </c>
      <c r="H71" s="25"/>
      <c r="I71" s="25">
        <v>0</v>
      </c>
      <c r="K71" s="6">
        <f t="shared" si="0"/>
        <v>0</v>
      </c>
      <c r="M71" s="25">
        <f>VLOOKUP(A71,'درآمد سود سهام'!A:S,19,0)</f>
        <v>1087115822</v>
      </c>
      <c r="N71" s="25"/>
      <c r="O71" s="25">
        <v>0</v>
      </c>
      <c r="P71" s="25"/>
      <c r="Q71" s="25">
        <v>19067898627</v>
      </c>
      <c r="R71" s="25"/>
      <c r="S71" s="25">
        <f t="shared" si="1"/>
        <v>20155014449</v>
      </c>
      <c r="U71" s="6">
        <f t="shared" si="2"/>
        <v>1.3183796924615791E-2</v>
      </c>
    </row>
    <row r="72" spans="1:21" x14ac:dyDescent="0.5">
      <c r="A72" s="1" t="s">
        <v>232</v>
      </c>
      <c r="C72" s="3">
        <v>0</v>
      </c>
      <c r="E72" s="25">
        <v>0</v>
      </c>
      <c r="G72" s="25">
        <v>0</v>
      </c>
      <c r="H72" s="25"/>
      <c r="I72" s="25">
        <v>0</v>
      </c>
      <c r="K72" s="6">
        <f t="shared" si="0"/>
        <v>0</v>
      </c>
      <c r="M72" s="25">
        <v>0</v>
      </c>
      <c r="N72" s="25"/>
      <c r="O72" s="25">
        <v>0</v>
      </c>
      <c r="P72" s="25"/>
      <c r="Q72" s="25">
        <v>42300197</v>
      </c>
      <c r="R72" s="25"/>
      <c r="S72" s="25">
        <f t="shared" si="1"/>
        <v>42300197</v>
      </c>
      <c r="U72" s="6">
        <f t="shared" si="2"/>
        <v>2.766940249685167E-5</v>
      </c>
    </row>
    <row r="73" spans="1:21" x14ac:dyDescent="0.5">
      <c r="A73" s="1" t="s">
        <v>233</v>
      </c>
      <c r="C73" s="3">
        <v>0</v>
      </c>
      <c r="E73" s="25">
        <v>0</v>
      </c>
      <c r="G73" s="25">
        <v>0</v>
      </c>
      <c r="H73" s="25"/>
      <c r="I73" s="25">
        <v>0</v>
      </c>
      <c r="K73" s="6">
        <f t="shared" ref="K73:K98" si="3">I73/$I$99</f>
        <v>0</v>
      </c>
      <c r="M73" s="25">
        <v>0</v>
      </c>
      <c r="N73" s="25"/>
      <c r="O73" s="25">
        <v>0</v>
      </c>
      <c r="P73" s="25"/>
      <c r="Q73" s="25">
        <v>17904829457</v>
      </c>
      <c r="R73" s="25"/>
      <c r="S73" s="25">
        <f t="shared" ref="S73:S98" si="4">M73+O73+Q73</f>
        <v>17904829457</v>
      </c>
      <c r="U73" s="6">
        <f t="shared" ref="U73:U98" si="5">S73/$S$99</f>
        <v>1.171190604344512E-2</v>
      </c>
    </row>
    <row r="74" spans="1:21" x14ac:dyDescent="0.5">
      <c r="A74" s="1" t="s">
        <v>25</v>
      </c>
      <c r="C74" s="3">
        <v>0</v>
      </c>
      <c r="E74" s="25">
        <v>1679776506</v>
      </c>
      <c r="G74" s="25">
        <v>0</v>
      </c>
      <c r="H74" s="25"/>
      <c r="I74" s="25">
        <v>1679776506</v>
      </c>
      <c r="K74" s="6">
        <f t="shared" si="3"/>
        <v>1.2054777067060816E-2</v>
      </c>
      <c r="M74" s="25">
        <f>VLOOKUP(A74,'درآمد سود سهام'!A:S,19,0)</f>
        <v>240232114</v>
      </c>
      <c r="N74" s="25"/>
      <c r="O74" s="25">
        <v>36126414945</v>
      </c>
      <c r="P74" s="25"/>
      <c r="Q74" s="25">
        <v>12270616664</v>
      </c>
      <c r="R74" s="25"/>
      <c r="S74" s="25">
        <f t="shared" si="4"/>
        <v>48637263723</v>
      </c>
      <c r="U74" s="6">
        <f t="shared" si="5"/>
        <v>3.1814604227427344E-2</v>
      </c>
    </row>
    <row r="75" spans="1:21" x14ac:dyDescent="0.5">
      <c r="A75" s="1" t="s">
        <v>46</v>
      </c>
      <c r="C75" s="3">
        <v>0</v>
      </c>
      <c r="E75" s="25">
        <v>5387766427</v>
      </c>
      <c r="G75" s="25">
        <v>0</v>
      </c>
      <c r="H75" s="25"/>
      <c r="I75" s="25">
        <v>5387766427</v>
      </c>
      <c r="K75" s="6">
        <f t="shared" si="3"/>
        <v>3.866485983991956E-2</v>
      </c>
      <c r="M75" s="25">
        <f>VLOOKUP(A75,'درآمد سود سهام'!A:S,19,0)</f>
        <v>845622000</v>
      </c>
      <c r="N75" s="25"/>
      <c r="O75" s="25">
        <v>-1609236839</v>
      </c>
      <c r="P75" s="25"/>
      <c r="Q75" s="25">
        <v>17833852684</v>
      </c>
      <c r="R75" s="25"/>
      <c r="S75" s="25">
        <f t="shared" si="4"/>
        <v>17070237845</v>
      </c>
      <c r="U75" s="6">
        <f t="shared" si="5"/>
        <v>1.1165983024861442E-2</v>
      </c>
    </row>
    <row r="76" spans="1:21" x14ac:dyDescent="0.5">
      <c r="A76" s="1" t="s">
        <v>35</v>
      </c>
      <c r="C76" s="3">
        <v>0</v>
      </c>
      <c r="E76" s="25">
        <v>6214075938</v>
      </c>
      <c r="G76" s="25">
        <v>0</v>
      </c>
      <c r="H76" s="25"/>
      <c r="I76" s="25">
        <v>6214075938</v>
      </c>
      <c r="K76" s="6">
        <f t="shared" si="3"/>
        <v>4.4594801655344039E-2</v>
      </c>
      <c r="M76" s="25">
        <v>0</v>
      </c>
      <c r="N76" s="25"/>
      <c r="O76" s="25">
        <v>-8629047221</v>
      </c>
      <c r="P76" s="25"/>
      <c r="Q76" s="25">
        <v>-241233509</v>
      </c>
      <c r="R76" s="25"/>
      <c r="S76" s="25">
        <f t="shared" si="4"/>
        <v>-8870280730</v>
      </c>
      <c r="U76" s="6">
        <f t="shared" si="5"/>
        <v>-5.8022275352154328E-3</v>
      </c>
    </row>
    <row r="77" spans="1:21" x14ac:dyDescent="0.5">
      <c r="A77" s="1" t="s">
        <v>234</v>
      </c>
      <c r="C77" s="3">
        <v>0</v>
      </c>
      <c r="E77" s="25">
        <v>0</v>
      </c>
      <c r="G77" s="25">
        <v>0</v>
      </c>
      <c r="H77" s="25"/>
      <c r="I77" s="25">
        <v>0</v>
      </c>
      <c r="K77" s="6">
        <f t="shared" si="3"/>
        <v>0</v>
      </c>
      <c r="M77" s="25">
        <v>0</v>
      </c>
      <c r="N77" s="25"/>
      <c r="O77" s="25">
        <v>0</v>
      </c>
      <c r="P77" s="25"/>
      <c r="Q77" s="25">
        <v>-115641719</v>
      </c>
      <c r="R77" s="25"/>
      <c r="S77" s="25">
        <f t="shared" si="4"/>
        <v>-115641719</v>
      </c>
      <c r="U77" s="6">
        <f t="shared" si="5"/>
        <v>-7.5643554767341136E-5</v>
      </c>
    </row>
    <row r="78" spans="1:21" x14ac:dyDescent="0.5">
      <c r="A78" s="1" t="s">
        <v>72</v>
      </c>
      <c r="C78" s="3">
        <v>0</v>
      </c>
      <c r="E78" s="25">
        <v>8962076807</v>
      </c>
      <c r="G78" s="25">
        <v>0</v>
      </c>
      <c r="H78" s="25"/>
      <c r="I78" s="25">
        <v>8962076807</v>
      </c>
      <c r="K78" s="6">
        <f t="shared" si="3"/>
        <v>6.431560245090201E-2</v>
      </c>
      <c r="M78" s="25">
        <f>VLOOKUP(A78,'درآمد سود سهام'!A:S,19,0)</f>
        <v>5483029194</v>
      </c>
      <c r="N78" s="25"/>
      <c r="O78" s="25">
        <v>8962076807</v>
      </c>
      <c r="P78" s="25"/>
      <c r="Q78" s="25">
        <v>39154635537</v>
      </c>
      <c r="R78" s="25"/>
      <c r="S78" s="25">
        <f t="shared" si="4"/>
        <v>53599741538</v>
      </c>
      <c r="U78" s="6">
        <f t="shared" si="5"/>
        <v>3.506065993834831E-2</v>
      </c>
    </row>
    <row r="79" spans="1:21" x14ac:dyDescent="0.5">
      <c r="A79" s="1" t="s">
        <v>197</v>
      </c>
      <c r="C79" s="3">
        <v>0</v>
      </c>
      <c r="E79" s="25">
        <v>0</v>
      </c>
      <c r="G79" s="25">
        <v>0</v>
      </c>
      <c r="H79" s="25"/>
      <c r="I79" s="25">
        <v>0</v>
      </c>
      <c r="K79" s="6">
        <f t="shared" si="3"/>
        <v>0</v>
      </c>
      <c r="M79" s="25">
        <f>VLOOKUP(A79,'درآمد سود سهام'!A:S,19,0)</f>
        <v>289053</v>
      </c>
      <c r="N79" s="25"/>
      <c r="O79" s="25">
        <v>0</v>
      </c>
      <c r="P79" s="25"/>
      <c r="Q79" s="25">
        <v>134020679</v>
      </c>
      <c r="R79" s="25"/>
      <c r="S79" s="25">
        <f t="shared" si="4"/>
        <v>134309732</v>
      </c>
      <c r="U79" s="6">
        <f t="shared" si="5"/>
        <v>8.7854674387267712E-5</v>
      </c>
    </row>
    <row r="80" spans="1:21" x14ac:dyDescent="0.5">
      <c r="A80" s="1" t="s">
        <v>235</v>
      </c>
      <c r="C80" s="3">
        <v>0</v>
      </c>
      <c r="E80" s="25">
        <v>0</v>
      </c>
      <c r="G80" s="25">
        <v>0</v>
      </c>
      <c r="H80" s="25"/>
      <c r="I80" s="25">
        <v>0</v>
      </c>
      <c r="K80" s="6">
        <f t="shared" si="3"/>
        <v>0</v>
      </c>
      <c r="M80" s="25">
        <v>0</v>
      </c>
      <c r="N80" s="25"/>
      <c r="O80" s="25">
        <v>0</v>
      </c>
      <c r="P80" s="25"/>
      <c r="Q80" s="25">
        <v>3976519051</v>
      </c>
      <c r="R80" s="25"/>
      <c r="S80" s="25">
        <f t="shared" si="4"/>
        <v>3976519051</v>
      </c>
      <c r="U80" s="6">
        <f t="shared" si="5"/>
        <v>2.6011204193332159E-3</v>
      </c>
    </row>
    <row r="81" spans="1:21" x14ac:dyDescent="0.5">
      <c r="A81" s="1" t="s">
        <v>47</v>
      </c>
      <c r="C81" s="3">
        <v>0</v>
      </c>
      <c r="E81" s="25">
        <v>24210329</v>
      </c>
      <c r="G81" s="25">
        <v>0</v>
      </c>
      <c r="H81" s="25"/>
      <c r="I81" s="25">
        <v>24210329</v>
      </c>
      <c r="K81" s="6">
        <f t="shared" si="3"/>
        <v>1.7374342227834293E-4</v>
      </c>
      <c r="M81" s="25">
        <f>VLOOKUP(A81,'درآمد سود سهام'!A:S,19,0)</f>
        <v>40616510</v>
      </c>
      <c r="N81" s="25"/>
      <c r="O81" s="25">
        <v>256144438</v>
      </c>
      <c r="P81" s="25"/>
      <c r="Q81" s="25">
        <v>0</v>
      </c>
      <c r="R81" s="25"/>
      <c r="S81" s="25">
        <f t="shared" si="4"/>
        <v>296760948</v>
      </c>
      <c r="U81" s="6">
        <f t="shared" si="5"/>
        <v>1.9411725471536856E-4</v>
      </c>
    </row>
    <row r="82" spans="1:21" x14ac:dyDescent="0.5">
      <c r="A82" s="1" t="s">
        <v>58</v>
      </c>
      <c r="C82" s="3">
        <v>0</v>
      </c>
      <c r="E82" s="25">
        <v>-588888117</v>
      </c>
      <c r="G82" s="25">
        <v>0</v>
      </c>
      <c r="H82" s="25"/>
      <c r="I82" s="25">
        <v>-588888117</v>
      </c>
      <c r="K82" s="6">
        <f t="shared" si="3"/>
        <v>-4.2261068317836249E-3</v>
      </c>
      <c r="M82" s="25">
        <f>VLOOKUP(A82,'درآمد سود سهام'!A:S,19,0)</f>
        <v>69385784</v>
      </c>
      <c r="N82" s="25"/>
      <c r="O82" s="25">
        <v>2147834538</v>
      </c>
      <c r="P82" s="25"/>
      <c r="Q82" s="25">
        <v>0</v>
      </c>
      <c r="R82" s="25"/>
      <c r="S82" s="25">
        <f t="shared" si="4"/>
        <v>2217220322</v>
      </c>
      <c r="U82" s="6">
        <f t="shared" si="5"/>
        <v>1.4503280330731571E-3</v>
      </c>
    </row>
    <row r="83" spans="1:21" x14ac:dyDescent="0.5">
      <c r="A83" s="1" t="s">
        <v>43</v>
      </c>
      <c r="C83" s="3">
        <v>0</v>
      </c>
      <c r="E83" s="25">
        <v>178806970</v>
      </c>
      <c r="G83" s="25">
        <v>0</v>
      </c>
      <c r="H83" s="25"/>
      <c r="I83" s="25">
        <v>178806970</v>
      </c>
      <c r="K83" s="6">
        <f t="shared" si="3"/>
        <v>1.2831934210815969E-3</v>
      </c>
      <c r="M83" s="25">
        <f>VLOOKUP(A83,'درآمد سود سهام'!A:S,19,0)</f>
        <v>46251912</v>
      </c>
      <c r="N83" s="25"/>
      <c r="O83" s="25">
        <v>634217225</v>
      </c>
      <c r="P83" s="25"/>
      <c r="Q83" s="25">
        <v>0</v>
      </c>
      <c r="R83" s="25"/>
      <c r="S83" s="25">
        <f t="shared" si="4"/>
        <v>680469137</v>
      </c>
      <c r="U83" s="6">
        <f t="shared" si="5"/>
        <v>4.4510843385288021E-4</v>
      </c>
    </row>
    <row r="84" spans="1:21" x14ac:dyDescent="0.5">
      <c r="A84" s="1" t="s">
        <v>45</v>
      </c>
      <c r="C84" s="3">
        <v>0</v>
      </c>
      <c r="E84" s="25">
        <v>38086827</v>
      </c>
      <c r="G84" s="25">
        <v>0</v>
      </c>
      <c r="H84" s="25"/>
      <c r="I84" s="25">
        <v>38086827</v>
      </c>
      <c r="K84" s="6">
        <f t="shared" si="3"/>
        <v>2.7332696167421732E-4</v>
      </c>
      <c r="M84" s="25">
        <f>VLOOKUP(A84,'درآمد سود سهام'!A:S,19,0)</f>
        <v>7178520</v>
      </c>
      <c r="N84" s="25"/>
      <c r="O84" s="25">
        <v>130589011</v>
      </c>
      <c r="P84" s="25"/>
      <c r="Q84" s="25">
        <v>0</v>
      </c>
      <c r="R84" s="25"/>
      <c r="S84" s="25">
        <f t="shared" si="4"/>
        <v>137767531</v>
      </c>
      <c r="U84" s="6">
        <f t="shared" si="5"/>
        <v>9.011648967583981E-5</v>
      </c>
    </row>
    <row r="85" spans="1:21" x14ac:dyDescent="0.5">
      <c r="A85" s="1" t="s">
        <v>51</v>
      </c>
      <c r="C85" s="3">
        <v>0</v>
      </c>
      <c r="E85" s="25">
        <v>2948749920</v>
      </c>
      <c r="G85" s="25">
        <v>0</v>
      </c>
      <c r="H85" s="25"/>
      <c r="I85" s="25">
        <v>2948749920</v>
      </c>
      <c r="K85" s="6">
        <f t="shared" si="3"/>
        <v>2.1161459744879547E-2</v>
      </c>
      <c r="M85" s="25">
        <v>0</v>
      </c>
      <c r="N85" s="25"/>
      <c r="O85" s="25">
        <v>4169561663</v>
      </c>
      <c r="P85" s="25"/>
      <c r="Q85" s="25">
        <v>0</v>
      </c>
      <c r="R85" s="25"/>
      <c r="S85" s="25">
        <f t="shared" si="4"/>
        <v>4169561663</v>
      </c>
      <c r="U85" s="6">
        <f t="shared" si="5"/>
        <v>2.7273934419026276E-3</v>
      </c>
    </row>
    <row r="86" spans="1:21" x14ac:dyDescent="0.5">
      <c r="A86" s="1" t="s">
        <v>70</v>
      </c>
      <c r="C86" s="3">
        <v>0</v>
      </c>
      <c r="E86" s="25">
        <v>-23446684</v>
      </c>
      <c r="G86" s="25">
        <v>0</v>
      </c>
      <c r="H86" s="25"/>
      <c r="I86" s="25">
        <v>-23446684</v>
      </c>
      <c r="K86" s="6">
        <f t="shared" si="3"/>
        <v>-1.6826318713962401E-4</v>
      </c>
      <c r="M86" s="25">
        <v>0</v>
      </c>
      <c r="N86" s="25"/>
      <c r="O86" s="25">
        <v>-23446684</v>
      </c>
      <c r="P86" s="25"/>
      <c r="Q86" s="25">
        <v>0</v>
      </c>
      <c r="R86" s="25"/>
      <c r="S86" s="25">
        <f t="shared" si="4"/>
        <v>-23446684</v>
      </c>
      <c r="U86" s="6">
        <f t="shared" si="5"/>
        <v>-1.533694362729545E-5</v>
      </c>
    </row>
    <row r="87" spans="1:21" x14ac:dyDescent="0.5">
      <c r="A87" s="1" t="s">
        <v>55</v>
      </c>
      <c r="C87" s="3">
        <v>0</v>
      </c>
      <c r="E87" s="25">
        <v>1115777268</v>
      </c>
      <c r="G87" s="25">
        <v>0</v>
      </c>
      <c r="H87" s="25"/>
      <c r="I87" s="25">
        <v>1115777268</v>
      </c>
      <c r="K87" s="6">
        <f t="shared" si="3"/>
        <v>8.0072832154697189E-3</v>
      </c>
      <c r="M87" s="25">
        <v>0</v>
      </c>
      <c r="N87" s="25"/>
      <c r="O87" s="25">
        <v>1657840612</v>
      </c>
      <c r="P87" s="25"/>
      <c r="Q87" s="25">
        <v>0</v>
      </c>
      <c r="R87" s="25"/>
      <c r="S87" s="25">
        <f t="shared" si="4"/>
        <v>1657840612</v>
      </c>
      <c r="U87" s="6">
        <f t="shared" si="5"/>
        <v>1.0844266084400246E-3</v>
      </c>
    </row>
    <row r="88" spans="1:21" x14ac:dyDescent="0.5">
      <c r="A88" s="1" t="s">
        <v>73</v>
      </c>
      <c r="C88" s="3">
        <v>0</v>
      </c>
      <c r="E88" s="25">
        <v>-2758994572</v>
      </c>
      <c r="G88" s="25">
        <v>0</v>
      </c>
      <c r="H88" s="25"/>
      <c r="I88" s="25">
        <v>-2758994572</v>
      </c>
      <c r="K88" s="6">
        <f t="shared" si="3"/>
        <v>-1.9799696195233529E-2</v>
      </c>
      <c r="M88" s="25">
        <v>0</v>
      </c>
      <c r="N88" s="25"/>
      <c r="O88" s="25">
        <v>-2758994572</v>
      </c>
      <c r="P88" s="25"/>
      <c r="Q88" s="25">
        <v>0</v>
      </c>
      <c r="R88" s="25"/>
      <c r="S88" s="25">
        <f t="shared" si="4"/>
        <v>-2758994572</v>
      </c>
      <c r="U88" s="6">
        <f t="shared" si="5"/>
        <v>-1.8047133751953213E-3</v>
      </c>
    </row>
    <row r="89" spans="1:21" x14ac:dyDescent="0.5">
      <c r="A89" s="1" t="s">
        <v>37</v>
      </c>
      <c r="C89" s="3">
        <v>0</v>
      </c>
      <c r="E89" s="25">
        <v>17817007</v>
      </c>
      <c r="G89" s="25">
        <v>0</v>
      </c>
      <c r="H89" s="25"/>
      <c r="I89" s="25">
        <v>17817007</v>
      </c>
      <c r="K89" s="6">
        <f t="shared" si="3"/>
        <v>1.2786227609452112E-4</v>
      </c>
      <c r="M89" s="25">
        <v>0</v>
      </c>
      <c r="N89" s="25"/>
      <c r="O89" s="25">
        <v>72943873</v>
      </c>
      <c r="P89" s="25"/>
      <c r="Q89" s="25">
        <v>0</v>
      </c>
      <c r="R89" s="25"/>
      <c r="S89" s="25">
        <f t="shared" si="4"/>
        <v>72943873</v>
      </c>
      <c r="U89" s="6">
        <f t="shared" si="5"/>
        <v>4.7714042128839992E-5</v>
      </c>
    </row>
    <row r="90" spans="1:21" x14ac:dyDescent="0.5">
      <c r="A90" s="1" t="s">
        <v>31</v>
      </c>
      <c r="C90" s="3">
        <v>0</v>
      </c>
      <c r="E90" s="25">
        <v>38600353</v>
      </c>
      <c r="G90" s="25">
        <v>0</v>
      </c>
      <c r="H90" s="25"/>
      <c r="I90" s="25">
        <v>38600353</v>
      </c>
      <c r="K90" s="6">
        <f t="shared" si="3"/>
        <v>2.7701223851076543E-4</v>
      </c>
      <c r="M90" s="25">
        <v>0</v>
      </c>
      <c r="N90" s="25"/>
      <c r="O90" s="25">
        <v>615110397</v>
      </c>
      <c r="P90" s="25"/>
      <c r="Q90" s="25">
        <v>0</v>
      </c>
      <c r="R90" s="25"/>
      <c r="S90" s="25">
        <f t="shared" si="4"/>
        <v>615110397</v>
      </c>
      <c r="U90" s="6">
        <f t="shared" si="5"/>
        <v>4.0235597849795412E-4</v>
      </c>
    </row>
    <row r="91" spans="1:21" x14ac:dyDescent="0.5">
      <c r="A91" s="1" t="s">
        <v>67</v>
      </c>
      <c r="C91" s="3">
        <v>0</v>
      </c>
      <c r="E91" s="25">
        <v>188446898</v>
      </c>
      <c r="G91" s="25">
        <v>0</v>
      </c>
      <c r="H91" s="25"/>
      <c r="I91" s="25">
        <v>188446898</v>
      </c>
      <c r="K91" s="6">
        <f t="shared" si="3"/>
        <v>1.3523735665160856E-3</v>
      </c>
      <c r="M91" s="25">
        <v>0</v>
      </c>
      <c r="N91" s="25"/>
      <c r="O91" s="25">
        <v>188446898</v>
      </c>
      <c r="P91" s="25"/>
      <c r="Q91" s="25">
        <v>0</v>
      </c>
      <c r="R91" s="25"/>
      <c r="S91" s="25">
        <f t="shared" si="4"/>
        <v>188446898</v>
      </c>
      <c r="U91" s="6">
        <f t="shared" si="5"/>
        <v>1.2326687438465482E-4</v>
      </c>
    </row>
    <row r="92" spans="1:21" x14ac:dyDescent="0.5">
      <c r="A92" s="1" t="s">
        <v>71</v>
      </c>
      <c r="C92" s="3">
        <v>0</v>
      </c>
      <c r="E92" s="25">
        <v>11149031</v>
      </c>
      <c r="G92" s="25">
        <v>0</v>
      </c>
      <c r="H92" s="25"/>
      <c r="I92" s="25">
        <v>11149031</v>
      </c>
      <c r="K92" s="6">
        <f t="shared" si="3"/>
        <v>8.0010098211690382E-5</v>
      </c>
      <c r="M92" s="25">
        <v>0</v>
      </c>
      <c r="N92" s="25"/>
      <c r="O92" s="25">
        <v>11149031</v>
      </c>
      <c r="P92" s="25"/>
      <c r="Q92" s="25">
        <v>0</v>
      </c>
      <c r="R92" s="25"/>
      <c r="S92" s="25">
        <f t="shared" si="4"/>
        <v>11149031</v>
      </c>
      <c r="U92" s="6">
        <f t="shared" si="5"/>
        <v>7.2928035344345247E-6</v>
      </c>
    </row>
    <row r="93" spans="1:21" x14ac:dyDescent="0.5">
      <c r="A93" s="1" t="s">
        <v>68</v>
      </c>
      <c r="C93" s="3">
        <v>0</v>
      </c>
      <c r="E93" s="25">
        <v>2533511467</v>
      </c>
      <c r="G93" s="25">
        <v>0</v>
      </c>
      <c r="H93" s="25"/>
      <c r="I93" s="25">
        <v>2533511467</v>
      </c>
      <c r="K93" s="6">
        <f t="shared" si="3"/>
        <v>1.8181535354517695E-2</v>
      </c>
      <c r="M93" s="25">
        <v>0</v>
      </c>
      <c r="N93" s="25"/>
      <c r="O93" s="25">
        <v>2533511467</v>
      </c>
      <c r="P93" s="25"/>
      <c r="Q93" s="25">
        <v>0</v>
      </c>
      <c r="R93" s="25"/>
      <c r="S93" s="25">
        <f t="shared" si="4"/>
        <v>2533511467</v>
      </c>
      <c r="U93" s="6">
        <f t="shared" si="5"/>
        <v>1.6572203791583319E-3</v>
      </c>
    </row>
    <row r="94" spans="1:21" x14ac:dyDescent="0.5">
      <c r="A94" s="1" t="s">
        <v>69</v>
      </c>
      <c r="C94" s="3">
        <v>0</v>
      </c>
      <c r="E94" s="25">
        <v>-133754114</v>
      </c>
      <c r="G94" s="25">
        <v>0</v>
      </c>
      <c r="H94" s="25"/>
      <c r="I94" s="25">
        <v>-133754114</v>
      </c>
      <c r="K94" s="6">
        <f t="shared" si="3"/>
        <v>-9.5987532883867949E-4</v>
      </c>
      <c r="M94" s="25">
        <v>0</v>
      </c>
      <c r="N94" s="25"/>
      <c r="O94" s="25">
        <v>-133754114</v>
      </c>
      <c r="P94" s="25"/>
      <c r="Q94" s="25">
        <v>0</v>
      </c>
      <c r="R94" s="25"/>
      <c r="S94" s="25">
        <f t="shared" si="4"/>
        <v>-133754114</v>
      </c>
      <c r="U94" s="6">
        <f t="shared" si="5"/>
        <v>-8.7491233572169493E-5</v>
      </c>
    </row>
    <row r="95" spans="1:21" x14ac:dyDescent="0.5">
      <c r="A95" s="1" t="s">
        <v>65</v>
      </c>
      <c r="C95" s="3">
        <v>0</v>
      </c>
      <c r="E95" s="25">
        <v>1539625088</v>
      </c>
      <c r="G95" s="25">
        <v>0</v>
      </c>
      <c r="H95" s="25"/>
      <c r="I95" s="25">
        <v>1539625088</v>
      </c>
      <c r="K95" s="6">
        <f t="shared" si="3"/>
        <v>1.1048992015544889E-2</v>
      </c>
      <c r="M95" s="25">
        <v>0</v>
      </c>
      <c r="N95" s="25"/>
      <c r="O95" s="25">
        <v>1539625088</v>
      </c>
      <c r="P95" s="25"/>
      <c r="Q95" s="25">
        <v>0</v>
      </c>
      <c r="R95" s="25"/>
      <c r="S95" s="25">
        <f t="shared" si="4"/>
        <v>1539625088</v>
      </c>
      <c r="U95" s="6">
        <f t="shared" si="5"/>
        <v>1.0070994764899718E-3</v>
      </c>
    </row>
    <row r="96" spans="1:21" x14ac:dyDescent="0.5">
      <c r="A96" s="1" t="s">
        <v>44</v>
      </c>
      <c r="C96" s="3">
        <v>0</v>
      </c>
      <c r="E96" s="25">
        <v>10293176190</v>
      </c>
      <c r="G96" s="25">
        <v>0</v>
      </c>
      <c r="H96" s="25"/>
      <c r="I96" s="25">
        <v>10293176190</v>
      </c>
      <c r="K96" s="6">
        <f t="shared" si="3"/>
        <v>7.3868127003336254E-2</v>
      </c>
      <c r="M96" s="25">
        <v>0</v>
      </c>
      <c r="N96" s="25"/>
      <c r="O96" s="25">
        <v>7696219213</v>
      </c>
      <c r="P96" s="25"/>
      <c r="Q96" s="25">
        <v>0</v>
      </c>
      <c r="R96" s="25"/>
      <c r="S96" s="25">
        <f t="shared" si="4"/>
        <v>7696219213</v>
      </c>
      <c r="U96" s="6">
        <f t="shared" si="5"/>
        <v>5.034250481351186E-3</v>
      </c>
    </row>
    <row r="97" spans="1:21" x14ac:dyDescent="0.5">
      <c r="A97" s="1" t="s">
        <v>66</v>
      </c>
      <c r="C97" s="3">
        <v>0</v>
      </c>
      <c r="E97" s="25">
        <v>-1653460182</v>
      </c>
      <c r="G97" s="25">
        <v>0</v>
      </c>
      <c r="H97" s="25"/>
      <c r="I97" s="25">
        <v>-1653460182</v>
      </c>
      <c r="K97" s="6">
        <f t="shared" si="3"/>
        <v>-1.1865920145969587E-2</v>
      </c>
      <c r="M97" s="25">
        <v>0</v>
      </c>
      <c r="N97" s="25"/>
      <c r="O97" s="25">
        <v>-1653460182</v>
      </c>
      <c r="P97" s="25"/>
      <c r="Q97" s="25">
        <v>0</v>
      </c>
      <c r="R97" s="25"/>
      <c r="S97" s="25">
        <f t="shared" si="4"/>
        <v>-1653460182</v>
      </c>
      <c r="U97" s="6">
        <f t="shared" si="5"/>
        <v>-1.081561281813312E-3</v>
      </c>
    </row>
    <row r="98" spans="1:21" x14ac:dyDescent="0.5">
      <c r="A98" s="1" t="s">
        <v>23</v>
      </c>
      <c r="C98" s="3">
        <v>0</v>
      </c>
      <c r="E98" s="25">
        <v>13587549334</v>
      </c>
      <c r="G98" s="3">
        <v>0</v>
      </c>
      <c r="I98" s="3">
        <v>13587549334</v>
      </c>
      <c r="K98" s="6">
        <f t="shared" si="3"/>
        <v>9.750992320942764E-2</v>
      </c>
      <c r="M98" s="25">
        <v>0</v>
      </c>
      <c r="N98" s="25"/>
      <c r="O98" s="25">
        <v>5282598671</v>
      </c>
      <c r="P98" s="25"/>
      <c r="Q98" s="25">
        <v>0</v>
      </c>
      <c r="R98" s="25"/>
      <c r="S98" s="25">
        <f t="shared" si="4"/>
        <v>5282598671</v>
      </c>
      <c r="U98" s="6">
        <f t="shared" si="5"/>
        <v>3.455453147351364E-3</v>
      </c>
    </row>
    <row r="99" spans="1:21" ht="22.5" thickBot="1" x14ac:dyDescent="0.55000000000000004">
      <c r="C99" s="5">
        <f>SUM(C8:C98)</f>
        <v>3220549286</v>
      </c>
      <c r="E99" s="26">
        <f>SUM(E8:E98)</f>
        <v>-324335511</v>
      </c>
      <c r="G99" s="5">
        <f>SUM(G8:G98)</f>
        <v>136449084496</v>
      </c>
      <c r="I99" s="5">
        <f>SUM(I8:I98)</f>
        <v>139345298271</v>
      </c>
      <c r="K99" s="8">
        <f>SUM(K8:K98)</f>
        <v>1</v>
      </c>
      <c r="M99" s="5">
        <f>SUM(M8:M98)</f>
        <v>40698969667</v>
      </c>
      <c r="O99" s="5">
        <f>SUM(O8:O98)</f>
        <v>370419364892</v>
      </c>
      <c r="Q99" s="5">
        <f>SUM(Q8:Q98)</f>
        <v>1117653275338</v>
      </c>
      <c r="S99" s="5">
        <f>SUM(S8:S98)</f>
        <v>1528771609897</v>
      </c>
      <c r="U99" s="8">
        <f>SUM(U8:U98)</f>
        <v>1.0000000000000007</v>
      </c>
    </row>
    <row r="100" spans="1:21" ht="22.5" thickTop="1" x14ac:dyDescent="0.5"/>
    <row r="101" spans="1:21" x14ac:dyDescent="0.5">
      <c r="K101" s="3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0"/>
  <sheetViews>
    <sheetView rightToLeft="1" topLeftCell="A7" workbookViewId="0">
      <selection activeCell="K29" sqref="K29:O29"/>
    </sheetView>
  </sheetViews>
  <sheetFormatPr defaultRowHeight="21.75" x14ac:dyDescent="0.5"/>
  <cols>
    <col min="1" max="1" width="40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8.7109375" style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2.5" x14ac:dyDescent="0.5">
      <c r="A3" s="32" t="s">
        <v>146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2.5" x14ac:dyDescent="0.5">
      <c r="A6" s="33" t="s">
        <v>150</v>
      </c>
      <c r="C6" s="31" t="s">
        <v>148</v>
      </c>
      <c r="D6" s="31" t="s">
        <v>148</v>
      </c>
      <c r="E6" s="31" t="s">
        <v>148</v>
      </c>
      <c r="F6" s="31" t="s">
        <v>148</v>
      </c>
      <c r="G6" s="31" t="s">
        <v>148</v>
      </c>
      <c r="H6" s="31" t="s">
        <v>148</v>
      </c>
      <c r="I6" s="31" t="s">
        <v>148</v>
      </c>
      <c r="K6" s="31" t="s">
        <v>149</v>
      </c>
      <c r="L6" s="31" t="s">
        <v>149</v>
      </c>
      <c r="M6" s="31" t="s">
        <v>149</v>
      </c>
      <c r="N6" s="31" t="s">
        <v>149</v>
      </c>
      <c r="O6" s="31" t="s">
        <v>149</v>
      </c>
      <c r="P6" s="31" t="s">
        <v>149</v>
      </c>
      <c r="Q6" s="31" t="s">
        <v>149</v>
      </c>
    </row>
    <row r="7" spans="1:17" ht="22.5" x14ac:dyDescent="0.5">
      <c r="A7" s="31" t="s">
        <v>150</v>
      </c>
      <c r="C7" s="31" t="s">
        <v>246</v>
      </c>
      <c r="E7" s="31" t="s">
        <v>243</v>
      </c>
      <c r="G7" s="31" t="s">
        <v>244</v>
      </c>
      <c r="I7" s="31" t="s">
        <v>247</v>
      </c>
      <c r="K7" s="31" t="s">
        <v>246</v>
      </c>
      <c r="M7" s="31" t="s">
        <v>243</v>
      </c>
      <c r="O7" s="31" t="s">
        <v>244</v>
      </c>
      <c r="Q7" s="31" t="s">
        <v>247</v>
      </c>
    </row>
    <row r="8" spans="1:17" x14ac:dyDescent="0.5">
      <c r="A8" s="1" t="s">
        <v>208</v>
      </c>
      <c r="C8" s="3">
        <v>37260667</v>
      </c>
      <c r="E8" s="25">
        <v>-314128158</v>
      </c>
      <c r="G8" s="3">
        <v>316001078</v>
      </c>
      <c r="I8" s="25">
        <v>39133587</v>
      </c>
      <c r="K8" s="25">
        <v>997639383</v>
      </c>
      <c r="M8" s="25">
        <v>0</v>
      </c>
      <c r="N8" s="25"/>
      <c r="O8" s="25">
        <v>316001078</v>
      </c>
      <c r="P8" s="25"/>
      <c r="Q8" s="25">
        <v>1313640461</v>
      </c>
    </row>
    <row r="9" spans="1:17" x14ac:dyDescent="0.5">
      <c r="A9" s="1" t="s">
        <v>236</v>
      </c>
      <c r="C9" s="3">
        <v>0</v>
      </c>
      <c r="E9" s="3">
        <v>0</v>
      </c>
      <c r="G9" s="3">
        <v>0</v>
      </c>
      <c r="I9" s="25">
        <v>0</v>
      </c>
      <c r="K9" s="25">
        <v>6995069558</v>
      </c>
      <c r="M9" s="25">
        <v>0</v>
      </c>
      <c r="N9" s="25"/>
      <c r="O9" s="25">
        <v>2476497993</v>
      </c>
      <c r="P9" s="25"/>
      <c r="Q9" s="25">
        <v>9471567551</v>
      </c>
    </row>
    <row r="10" spans="1:17" x14ac:dyDescent="0.5">
      <c r="A10" s="1" t="s">
        <v>96</v>
      </c>
      <c r="C10" s="3">
        <v>0</v>
      </c>
      <c r="E10" s="25">
        <v>4130772055</v>
      </c>
      <c r="G10" s="3">
        <v>0</v>
      </c>
      <c r="I10" s="25">
        <v>4130772055</v>
      </c>
      <c r="K10" s="25">
        <v>0</v>
      </c>
      <c r="M10" s="25">
        <v>5081573763</v>
      </c>
      <c r="N10" s="25"/>
      <c r="O10" s="25">
        <v>266441270</v>
      </c>
      <c r="P10" s="25"/>
      <c r="Q10" s="25">
        <v>5348015033</v>
      </c>
    </row>
    <row r="11" spans="1:17" x14ac:dyDescent="0.5">
      <c r="A11" s="1" t="s">
        <v>237</v>
      </c>
      <c r="C11" s="3">
        <v>0</v>
      </c>
      <c r="E11" s="25">
        <v>0</v>
      </c>
      <c r="G11" s="3">
        <v>0</v>
      </c>
      <c r="I11" s="25">
        <v>0</v>
      </c>
      <c r="K11" s="25">
        <v>0</v>
      </c>
      <c r="M11" s="25">
        <v>0</v>
      </c>
      <c r="N11" s="25"/>
      <c r="O11" s="25">
        <v>1199480266</v>
      </c>
      <c r="P11" s="25"/>
      <c r="Q11" s="25">
        <v>1199480266</v>
      </c>
    </row>
    <row r="12" spans="1:17" x14ac:dyDescent="0.5">
      <c r="A12" s="1" t="s">
        <v>238</v>
      </c>
      <c r="C12" s="3">
        <v>0</v>
      </c>
      <c r="E12" s="25">
        <v>0</v>
      </c>
      <c r="G12" s="3">
        <v>0</v>
      </c>
      <c r="I12" s="25">
        <v>0</v>
      </c>
      <c r="K12" s="25">
        <v>0</v>
      </c>
      <c r="M12" s="25">
        <v>0</v>
      </c>
      <c r="N12" s="25"/>
      <c r="O12" s="25">
        <v>4101779089</v>
      </c>
      <c r="P12" s="25"/>
      <c r="Q12" s="25">
        <v>4101779089</v>
      </c>
    </row>
    <row r="13" spans="1:17" x14ac:dyDescent="0.5">
      <c r="A13" s="1" t="s">
        <v>239</v>
      </c>
      <c r="C13" s="3">
        <v>0</v>
      </c>
      <c r="E13" s="3">
        <v>0</v>
      </c>
      <c r="G13" s="3">
        <v>0</v>
      </c>
      <c r="I13" s="25">
        <v>0</v>
      </c>
      <c r="K13" s="25">
        <v>0</v>
      </c>
      <c r="M13" s="25">
        <v>0</v>
      </c>
      <c r="N13" s="25"/>
      <c r="O13" s="25">
        <v>363374149</v>
      </c>
      <c r="P13" s="25"/>
      <c r="Q13" s="25">
        <v>363374149</v>
      </c>
    </row>
    <row r="14" spans="1:17" x14ac:dyDescent="0.5">
      <c r="A14" s="1" t="s">
        <v>240</v>
      </c>
      <c r="C14" s="3">
        <v>0</v>
      </c>
      <c r="E14" s="3">
        <v>0</v>
      </c>
      <c r="G14" s="3">
        <v>0</v>
      </c>
      <c r="I14" s="25">
        <v>0</v>
      </c>
      <c r="K14" s="25">
        <v>0</v>
      </c>
      <c r="M14" s="25">
        <v>0</v>
      </c>
      <c r="N14" s="25"/>
      <c r="O14" s="25">
        <v>16309945214</v>
      </c>
      <c r="P14" s="25"/>
      <c r="Q14" s="25">
        <v>16309945214</v>
      </c>
    </row>
    <row r="15" spans="1:17" x14ac:dyDescent="0.5">
      <c r="A15" s="1" t="s">
        <v>241</v>
      </c>
      <c r="C15" s="3">
        <v>0</v>
      </c>
      <c r="E15" s="3">
        <v>0</v>
      </c>
      <c r="G15" s="3">
        <v>0</v>
      </c>
      <c r="I15" s="25">
        <v>0</v>
      </c>
      <c r="K15" s="25">
        <v>0</v>
      </c>
      <c r="M15" s="25">
        <v>0</v>
      </c>
      <c r="N15" s="25"/>
      <c r="O15" s="25">
        <v>856575909</v>
      </c>
      <c r="P15" s="25"/>
      <c r="Q15" s="25">
        <v>856575909</v>
      </c>
    </row>
    <row r="16" spans="1:17" x14ac:dyDescent="0.5">
      <c r="A16" s="1" t="s">
        <v>117</v>
      </c>
      <c r="C16" s="3">
        <v>3723872955</v>
      </c>
      <c r="E16" s="3">
        <v>0</v>
      </c>
      <c r="G16" s="3">
        <v>0</v>
      </c>
      <c r="I16" s="25">
        <v>3723872955</v>
      </c>
      <c r="K16" s="25">
        <v>13088934429</v>
      </c>
      <c r="M16" s="25">
        <v>3013990502</v>
      </c>
      <c r="N16" s="25"/>
      <c r="O16" s="25">
        <v>0</v>
      </c>
      <c r="P16" s="25"/>
      <c r="Q16" s="25">
        <v>16102924931</v>
      </c>
    </row>
    <row r="17" spans="1:17" x14ac:dyDescent="0.5">
      <c r="A17" s="1" t="s">
        <v>114</v>
      </c>
      <c r="C17" s="3">
        <v>2509962866</v>
      </c>
      <c r="E17" s="25">
        <v>0</v>
      </c>
      <c r="G17" s="3">
        <v>0</v>
      </c>
      <c r="I17" s="25">
        <v>2509962866</v>
      </c>
      <c r="K17" s="25">
        <v>10510789335</v>
      </c>
      <c r="M17" s="25">
        <v>12182662500</v>
      </c>
      <c r="N17" s="25"/>
      <c r="O17" s="25">
        <v>0</v>
      </c>
      <c r="P17" s="25"/>
      <c r="Q17" s="25">
        <v>22693451835</v>
      </c>
    </row>
    <row r="18" spans="1:17" x14ac:dyDescent="0.5">
      <c r="A18" s="1" t="s">
        <v>123</v>
      </c>
      <c r="C18" s="3">
        <v>14026557</v>
      </c>
      <c r="E18" s="25">
        <v>-19331495</v>
      </c>
      <c r="G18" s="3">
        <v>0</v>
      </c>
      <c r="I18" s="25">
        <v>-5304938</v>
      </c>
      <c r="K18" s="25">
        <v>134569245</v>
      </c>
      <c r="M18" s="25">
        <v>41920730</v>
      </c>
      <c r="N18" s="25"/>
      <c r="O18" s="25">
        <v>0</v>
      </c>
      <c r="P18" s="25"/>
      <c r="Q18" s="25">
        <v>176489975</v>
      </c>
    </row>
    <row r="19" spans="1:17" x14ac:dyDescent="0.5">
      <c r="A19" s="1" t="s">
        <v>83</v>
      </c>
      <c r="C19" s="3">
        <v>51836780</v>
      </c>
      <c r="E19" s="25">
        <v>-607639</v>
      </c>
      <c r="G19" s="3">
        <v>0</v>
      </c>
      <c r="I19" s="25">
        <v>51229141</v>
      </c>
      <c r="K19" s="25">
        <v>464954107</v>
      </c>
      <c r="M19" s="25">
        <v>-475101</v>
      </c>
      <c r="N19" s="25"/>
      <c r="O19" s="25">
        <v>0</v>
      </c>
      <c r="P19" s="25"/>
      <c r="Q19" s="25">
        <v>464479006</v>
      </c>
    </row>
    <row r="20" spans="1:17" x14ac:dyDescent="0.5">
      <c r="A20" s="1" t="s">
        <v>87</v>
      </c>
      <c r="C20" s="3">
        <v>85294521</v>
      </c>
      <c r="E20" s="25">
        <v>-52584966</v>
      </c>
      <c r="G20" s="3">
        <v>0</v>
      </c>
      <c r="I20" s="25">
        <v>32709555</v>
      </c>
      <c r="K20" s="25">
        <v>781769107</v>
      </c>
      <c r="M20" s="25">
        <v>2854687</v>
      </c>
      <c r="N20" s="25"/>
      <c r="O20" s="25">
        <v>0</v>
      </c>
      <c r="P20" s="25"/>
      <c r="Q20" s="25">
        <v>784623794</v>
      </c>
    </row>
    <row r="21" spans="1:17" x14ac:dyDescent="0.5">
      <c r="A21" s="1" t="s">
        <v>90</v>
      </c>
      <c r="C21" s="3">
        <v>932082041</v>
      </c>
      <c r="E21" s="25">
        <v>0</v>
      </c>
      <c r="G21" s="3">
        <v>0</v>
      </c>
      <c r="I21" s="25">
        <v>932082041</v>
      </c>
      <c r="K21" s="25">
        <v>8307118929</v>
      </c>
      <c r="M21" s="25">
        <v>359832000</v>
      </c>
      <c r="N21" s="25"/>
      <c r="O21" s="25">
        <v>0</v>
      </c>
      <c r="P21" s="25"/>
      <c r="Q21" s="25">
        <v>8666950929</v>
      </c>
    </row>
    <row r="22" spans="1:17" x14ac:dyDescent="0.5">
      <c r="A22" s="1" t="s">
        <v>108</v>
      </c>
      <c r="C22" s="3">
        <v>0</v>
      </c>
      <c r="E22" s="25">
        <v>1097857813</v>
      </c>
      <c r="G22" s="3">
        <v>0</v>
      </c>
      <c r="I22" s="25">
        <v>1097857813</v>
      </c>
      <c r="K22" s="25">
        <v>0</v>
      </c>
      <c r="M22" s="25">
        <v>8467558111</v>
      </c>
      <c r="N22" s="25"/>
      <c r="O22" s="25">
        <v>0</v>
      </c>
      <c r="P22" s="25"/>
      <c r="Q22" s="25">
        <v>8467558111</v>
      </c>
    </row>
    <row r="23" spans="1:17" x14ac:dyDescent="0.5">
      <c r="A23" s="1" t="s">
        <v>93</v>
      </c>
      <c r="C23" s="3">
        <v>0</v>
      </c>
      <c r="E23" s="25">
        <v>66955031</v>
      </c>
      <c r="G23" s="3">
        <v>0</v>
      </c>
      <c r="I23" s="25">
        <v>66955031</v>
      </c>
      <c r="K23" s="25">
        <v>0</v>
      </c>
      <c r="M23" s="25">
        <v>137171877</v>
      </c>
      <c r="N23" s="25"/>
      <c r="O23" s="25">
        <v>0</v>
      </c>
      <c r="P23" s="25"/>
      <c r="Q23" s="25">
        <v>137171877</v>
      </c>
    </row>
    <row r="24" spans="1:17" x14ac:dyDescent="0.5">
      <c r="A24" s="1" t="s">
        <v>102</v>
      </c>
      <c r="C24" s="3">
        <v>0</v>
      </c>
      <c r="E24" s="25">
        <v>42674696</v>
      </c>
      <c r="G24" s="3">
        <v>0</v>
      </c>
      <c r="I24" s="25">
        <v>42674696</v>
      </c>
      <c r="K24" s="25">
        <v>0</v>
      </c>
      <c r="M24" s="25">
        <v>725538913</v>
      </c>
      <c r="N24" s="25"/>
      <c r="O24" s="25">
        <v>0</v>
      </c>
      <c r="P24" s="25"/>
      <c r="Q24" s="25">
        <v>725538913</v>
      </c>
    </row>
    <row r="25" spans="1:17" x14ac:dyDescent="0.5">
      <c r="A25" s="1" t="s">
        <v>105</v>
      </c>
      <c r="C25" s="3">
        <v>0</v>
      </c>
      <c r="E25" s="25">
        <v>42221663</v>
      </c>
      <c r="G25" s="3">
        <v>0</v>
      </c>
      <c r="I25" s="25">
        <v>42221663</v>
      </c>
      <c r="K25" s="25">
        <v>0</v>
      </c>
      <c r="M25" s="25">
        <v>1006835562</v>
      </c>
      <c r="N25" s="25"/>
      <c r="O25" s="25">
        <v>0</v>
      </c>
      <c r="P25" s="25"/>
      <c r="Q25" s="25">
        <v>1006835562</v>
      </c>
    </row>
    <row r="26" spans="1:17" x14ac:dyDescent="0.5">
      <c r="A26" s="1" t="s">
        <v>99</v>
      </c>
      <c r="C26" s="3">
        <v>0</v>
      </c>
      <c r="E26" s="25">
        <v>1822393825</v>
      </c>
      <c r="G26" s="3">
        <v>0</v>
      </c>
      <c r="I26" s="25">
        <v>1822393825</v>
      </c>
      <c r="K26" s="25">
        <v>0</v>
      </c>
      <c r="M26" s="25">
        <v>1925216358</v>
      </c>
      <c r="N26" s="25"/>
      <c r="O26" s="25">
        <v>0</v>
      </c>
      <c r="P26" s="25"/>
      <c r="Q26" s="25">
        <v>1925216358</v>
      </c>
    </row>
    <row r="27" spans="1:17" x14ac:dyDescent="0.5">
      <c r="A27" s="1" t="s">
        <v>111</v>
      </c>
      <c r="C27" s="3">
        <v>0</v>
      </c>
      <c r="E27" s="25">
        <v>9760494</v>
      </c>
      <c r="G27" s="3">
        <v>0</v>
      </c>
      <c r="I27" s="25">
        <v>9760494</v>
      </c>
      <c r="K27" s="25">
        <v>0</v>
      </c>
      <c r="M27" s="25">
        <v>42403352</v>
      </c>
      <c r="N27" s="25"/>
      <c r="O27" s="25">
        <v>0</v>
      </c>
      <c r="P27" s="25"/>
      <c r="Q27" s="25">
        <v>42403352</v>
      </c>
    </row>
    <row r="28" spans="1:17" x14ac:dyDescent="0.5">
      <c r="A28" s="1" t="s">
        <v>206</v>
      </c>
      <c r="C28" s="3">
        <v>0</v>
      </c>
      <c r="E28" s="25">
        <v>-673772536</v>
      </c>
      <c r="G28" s="3">
        <v>0</v>
      </c>
      <c r="I28" s="25">
        <v>-673772536</v>
      </c>
      <c r="K28" s="25">
        <v>0</v>
      </c>
      <c r="M28" s="25">
        <v>8765869993</v>
      </c>
      <c r="N28" s="25"/>
      <c r="O28" s="25">
        <v>0</v>
      </c>
      <c r="P28" s="25"/>
      <c r="Q28" s="25">
        <v>8765869993</v>
      </c>
    </row>
    <row r="29" spans="1:17" ht="22.5" thickBot="1" x14ac:dyDescent="0.55000000000000004">
      <c r="C29" s="5">
        <f>SUM(C8:C28)</f>
        <v>7354336387</v>
      </c>
      <c r="E29" s="5">
        <f>SUM(E8:E28)</f>
        <v>6152210783</v>
      </c>
      <c r="G29" s="5">
        <f>SUM(G8:G28)</f>
        <v>316001078</v>
      </c>
      <c r="I29" s="5">
        <f>SUM(I8:I28)</f>
        <v>13822548248</v>
      </c>
      <c r="K29" s="5">
        <f>SUM(K8:K28)</f>
        <v>41280844093</v>
      </c>
      <c r="M29" s="5">
        <f>SUM(M8:M28)</f>
        <v>41752953247</v>
      </c>
      <c r="O29" s="5">
        <f>SUM(O8:O28)</f>
        <v>25890094968</v>
      </c>
      <c r="Q29" s="5">
        <f>SUM(Q8:Q28)</f>
        <v>108923892308</v>
      </c>
    </row>
    <row r="30" spans="1:17" ht="22.5" thickTop="1" x14ac:dyDescent="0.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G15" sqref="G15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2.5" x14ac:dyDescent="0.5">
      <c r="A3" s="32" t="s">
        <v>146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6" spans="1:11" ht="22.5" x14ac:dyDescent="0.5">
      <c r="A6" s="31" t="s">
        <v>248</v>
      </c>
      <c r="B6" s="31" t="s">
        <v>248</v>
      </c>
      <c r="C6" s="31" t="s">
        <v>248</v>
      </c>
      <c r="E6" s="31" t="s">
        <v>148</v>
      </c>
      <c r="F6" s="31" t="s">
        <v>148</v>
      </c>
      <c r="G6" s="31" t="s">
        <v>148</v>
      </c>
      <c r="I6" s="31" t="s">
        <v>149</v>
      </c>
      <c r="J6" s="31" t="s">
        <v>149</v>
      </c>
      <c r="K6" s="31" t="s">
        <v>149</v>
      </c>
    </row>
    <row r="7" spans="1:11" ht="22.5" x14ac:dyDescent="0.5">
      <c r="A7" s="31" t="s">
        <v>249</v>
      </c>
      <c r="C7" s="31" t="s">
        <v>132</v>
      </c>
      <c r="E7" s="31" t="s">
        <v>250</v>
      </c>
      <c r="G7" s="31" t="s">
        <v>251</v>
      </c>
      <c r="I7" s="31" t="s">
        <v>250</v>
      </c>
      <c r="K7" s="31" t="s">
        <v>251</v>
      </c>
    </row>
    <row r="8" spans="1:11" x14ac:dyDescent="0.5">
      <c r="A8" s="1" t="s">
        <v>158</v>
      </c>
      <c r="C8" s="9">
        <v>1370605627</v>
      </c>
      <c r="E8" s="3">
        <v>0</v>
      </c>
      <c r="G8" s="6">
        <f>E8/$E$11</f>
        <v>0</v>
      </c>
      <c r="I8" s="3">
        <v>2798696578</v>
      </c>
      <c r="K8" s="6">
        <f>I8/$I$11</f>
        <v>0.15381004311804689</v>
      </c>
    </row>
    <row r="9" spans="1:11" x14ac:dyDescent="0.5">
      <c r="A9" s="1" t="s">
        <v>138</v>
      </c>
      <c r="C9" s="9">
        <v>5801973401</v>
      </c>
      <c r="E9" s="3">
        <v>28700787</v>
      </c>
      <c r="G9" s="6">
        <f t="shared" ref="G9:G10" si="0">E9/$E$11</f>
        <v>0.92168218764742094</v>
      </c>
      <c r="I9" s="3">
        <v>14059793968</v>
      </c>
      <c r="K9" s="6">
        <f t="shared" ref="K9:K10" si="1">I9/$I$11</f>
        <v>0.77269452267466754</v>
      </c>
    </row>
    <row r="10" spans="1:11" x14ac:dyDescent="0.5">
      <c r="A10" s="1" t="s">
        <v>143</v>
      </c>
      <c r="C10" s="1" t="s">
        <v>144</v>
      </c>
      <c r="E10" s="3">
        <v>2438783</v>
      </c>
      <c r="G10" s="6">
        <f t="shared" si="0"/>
        <v>7.831781235257905E-2</v>
      </c>
      <c r="I10" s="3">
        <v>1337308124</v>
      </c>
      <c r="K10" s="6">
        <f t="shared" si="1"/>
        <v>7.3495434207285604E-2</v>
      </c>
    </row>
    <row r="11" spans="1:11" ht="22.5" thickBot="1" x14ac:dyDescent="0.55000000000000004">
      <c r="E11" s="5">
        <f>SUM(E8:E10)</f>
        <v>31139570</v>
      </c>
      <c r="G11" s="8">
        <f>SUM(G8:G10)</f>
        <v>1</v>
      </c>
      <c r="I11" s="5">
        <f>SUM(I8:I10)</f>
        <v>18195798670</v>
      </c>
      <c r="K11" s="8">
        <f>SUM(K8:K10)</f>
        <v>1</v>
      </c>
    </row>
    <row r="12" spans="1:11" ht="22.5" thickTop="1" x14ac:dyDescent="0.5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11"/>
  <sheetViews>
    <sheetView rightToLeft="1" workbookViewId="0">
      <selection activeCell="M18" sqref="M18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3.710937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8" width="9.140625" style="1"/>
    <col min="9" max="9" width="19" style="14" bestFit="1" customWidth="1"/>
    <col min="10" max="10" width="4.140625" style="14" customWidth="1"/>
    <col min="11" max="11" width="7.7109375" style="14" bestFit="1" customWidth="1"/>
    <col min="12" max="12" width="1" style="14" customWidth="1"/>
    <col min="13" max="13" width="18.7109375" style="14" bestFit="1" customWidth="1"/>
    <col min="14" max="16384" width="9.140625" style="1"/>
  </cols>
  <sheetData>
    <row r="2" spans="1:13" ht="22.5" x14ac:dyDescent="0.5">
      <c r="A2" s="32" t="s">
        <v>0</v>
      </c>
      <c r="B2" s="32"/>
      <c r="C2" s="32"/>
      <c r="D2" s="32"/>
      <c r="E2" s="32"/>
      <c r="F2" s="4"/>
      <c r="G2" s="4"/>
      <c r="H2" s="4"/>
      <c r="I2" s="21"/>
    </row>
    <row r="3" spans="1:13" ht="22.5" x14ac:dyDescent="0.5">
      <c r="A3" s="32" t="s">
        <v>146</v>
      </c>
      <c r="B3" s="32"/>
      <c r="C3" s="32"/>
      <c r="D3" s="32"/>
      <c r="E3" s="32"/>
      <c r="F3" s="4"/>
      <c r="G3" s="4"/>
      <c r="H3" s="4"/>
      <c r="I3" s="21"/>
    </row>
    <row r="4" spans="1:13" ht="22.5" x14ac:dyDescent="0.5">
      <c r="A4" s="32" t="s">
        <v>2</v>
      </c>
      <c r="B4" s="32"/>
      <c r="C4" s="32"/>
      <c r="D4" s="32"/>
      <c r="E4" s="32"/>
      <c r="F4" s="4"/>
      <c r="G4" s="4"/>
      <c r="H4" s="4"/>
      <c r="I4" s="21"/>
    </row>
    <row r="5" spans="1:13" ht="24" x14ac:dyDescent="0.5">
      <c r="E5" s="16" t="s">
        <v>259</v>
      </c>
      <c r="I5" s="22"/>
      <c r="J5" s="22"/>
      <c r="K5" s="22"/>
      <c r="L5" s="22"/>
      <c r="M5" s="23"/>
    </row>
    <row r="6" spans="1:13" ht="24" x14ac:dyDescent="0.5">
      <c r="A6" s="32" t="s">
        <v>252</v>
      </c>
      <c r="C6" s="31" t="s">
        <v>148</v>
      </c>
      <c r="E6" s="17" t="s">
        <v>260</v>
      </c>
      <c r="I6" s="34"/>
      <c r="J6" s="22"/>
      <c r="K6" s="18"/>
      <c r="L6" s="22"/>
      <c r="M6" s="18"/>
    </row>
    <row r="7" spans="1:13" ht="24" x14ac:dyDescent="0.5">
      <c r="A7" s="32" t="s">
        <v>252</v>
      </c>
      <c r="C7" s="35" t="s">
        <v>135</v>
      </c>
      <c r="E7" s="20" t="s">
        <v>135</v>
      </c>
      <c r="I7" s="34"/>
      <c r="J7" s="22"/>
      <c r="K7" s="18"/>
      <c r="L7" s="22"/>
      <c r="M7" s="18"/>
    </row>
    <row r="8" spans="1:13" ht="22.5" x14ac:dyDescent="0.5">
      <c r="A8" s="1" t="s">
        <v>262</v>
      </c>
      <c r="C8" s="3">
        <v>0</v>
      </c>
      <c r="E8" s="3">
        <v>848437589</v>
      </c>
      <c r="I8" s="22"/>
      <c r="J8" s="22"/>
      <c r="K8" s="24"/>
      <c r="L8" s="22"/>
      <c r="M8" s="24"/>
    </row>
    <row r="9" spans="1:13" ht="24" x14ac:dyDescent="0.5">
      <c r="A9" s="1" t="s">
        <v>253</v>
      </c>
      <c r="C9" s="3">
        <v>6441832</v>
      </c>
      <c r="E9" s="19">
        <f>-618186171</f>
        <v>-618186171</v>
      </c>
      <c r="I9" s="23"/>
      <c r="J9" s="22"/>
      <c r="K9" s="24"/>
      <c r="L9" s="22"/>
      <c r="M9" s="24"/>
    </row>
    <row r="10" spans="1:13" ht="23.25" thickBot="1" x14ac:dyDescent="0.6">
      <c r="A10" s="2" t="s">
        <v>155</v>
      </c>
      <c r="C10" s="5">
        <f>SUM(C8:C9)</f>
        <v>6441832</v>
      </c>
      <c r="E10" s="5">
        <f>SUM(E8:E9)</f>
        <v>230251418</v>
      </c>
    </row>
    <row r="11" spans="1:13" ht="22.5" thickTop="1" x14ac:dyDescent="0.5"/>
  </sheetData>
  <mergeCells count="7">
    <mergeCell ref="A4:E4"/>
    <mergeCell ref="A3:E3"/>
    <mergeCell ref="A2:E2"/>
    <mergeCell ref="I6:I7"/>
    <mergeCell ref="A6:A7"/>
    <mergeCell ref="C7"/>
    <mergeCell ref="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71"/>
  <sheetViews>
    <sheetView rightToLeft="1" topLeftCell="B55" workbookViewId="0">
      <selection activeCell="I76" sqref="I76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6.5703125" style="1" bestFit="1" customWidth="1"/>
    <col min="16" max="16" width="1.42578125" style="1" customWidth="1"/>
    <col min="17" max="17" width="11.285156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18.42578125" style="1" bestFit="1" customWidth="1"/>
    <col min="28" max="16384" width="9.140625" style="1"/>
  </cols>
  <sheetData>
    <row r="2" spans="1:28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8" ht="22.5" x14ac:dyDescent="0.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8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1:28" ht="22.5" x14ac:dyDescent="0.5">
      <c r="A6" s="33" t="s">
        <v>3</v>
      </c>
      <c r="C6" s="31" t="s">
        <v>257</v>
      </c>
      <c r="D6" s="31" t="s">
        <v>4</v>
      </c>
      <c r="E6" s="31" t="s">
        <v>4</v>
      </c>
      <c r="F6" s="31" t="s">
        <v>4</v>
      </c>
      <c r="G6" s="31" t="s">
        <v>4</v>
      </c>
      <c r="I6" s="31" t="s">
        <v>5</v>
      </c>
      <c r="J6" s="31" t="s">
        <v>5</v>
      </c>
      <c r="K6" s="31" t="s">
        <v>5</v>
      </c>
      <c r="L6" s="31" t="s">
        <v>5</v>
      </c>
      <c r="M6" s="31" t="s">
        <v>5</v>
      </c>
      <c r="N6" s="31" t="s">
        <v>5</v>
      </c>
      <c r="O6" s="31" t="s">
        <v>5</v>
      </c>
      <c r="Q6" s="31" t="s">
        <v>6</v>
      </c>
      <c r="R6" s="31" t="s">
        <v>6</v>
      </c>
      <c r="S6" s="31" t="s">
        <v>6</v>
      </c>
      <c r="T6" s="31" t="s">
        <v>6</v>
      </c>
      <c r="U6" s="31" t="s">
        <v>6</v>
      </c>
      <c r="V6" s="31" t="s">
        <v>6</v>
      </c>
      <c r="W6" s="31" t="s">
        <v>6</v>
      </c>
      <c r="X6" s="31" t="s">
        <v>6</v>
      </c>
      <c r="Y6" s="31" t="s">
        <v>6</v>
      </c>
    </row>
    <row r="7" spans="1:28" ht="22.5" x14ac:dyDescent="0.5">
      <c r="A7" s="33" t="s">
        <v>3</v>
      </c>
      <c r="C7" s="33" t="s">
        <v>7</v>
      </c>
      <c r="E7" s="33" t="s">
        <v>8</v>
      </c>
      <c r="G7" s="33" t="s">
        <v>9</v>
      </c>
      <c r="I7" s="31" t="s">
        <v>10</v>
      </c>
      <c r="J7" s="31" t="s">
        <v>10</v>
      </c>
      <c r="K7" s="31" t="s">
        <v>10</v>
      </c>
      <c r="M7" s="31" t="s">
        <v>11</v>
      </c>
      <c r="N7" s="31" t="s">
        <v>11</v>
      </c>
      <c r="O7" s="31" t="s">
        <v>11</v>
      </c>
      <c r="Q7" s="33" t="s">
        <v>7</v>
      </c>
      <c r="S7" s="33" t="s">
        <v>12</v>
      </c>
      <c r="U7" s="33" t="s">
        <v>8</v>
      </c>
      <c r="W7" s="33" t="s">
        <v>9</v>
      </c>
      <c r="Y7" s="33" t="s">
        <v>13</v>
      </c>
    </row>
    <row r="8" spans="1:28" ht="22.5" x14ac:dyDescent="0.5">
      <c r="A8" s="31" t="s">
        <v>3</v>
      </c>
      <c r="C8" s="31" t="s">
        <v>7</v>
      </c>
      <c r="E8" s="31" t="s">
        <v>8</v>
      </c>
      <c r="G8" s="31" t="s">
        <v>9</v>
      </c>
      <c r="I8" s="31" t="s">
        <v>7</v>
      </c>
      <c r="K8" s="31" t="s">
        <v>8</v>
      </c>
      <c r="M8" s="31" t="s">
        <v>7</v>
      </c>
      <c r="O8" s="31" t="s">
        <v>14</v>
      </c>
      <c r="Q8" s="31" t="s">
        <v>7</v>
      </c>
      <c r="S8" s="31" t="s">
        <v>12</v>
      </c>
      <c r="U8" s="31" t="s">
        <v>8</v>
      </c>
      <c r="W8" s="31" t="s">
        <v>9</v>
      </c>
      <c r="Y8" s="31" t="s">
        <v>13</v>
      </c>
      <c r="AA8" s="3"/>
    </row>
    <row r="9" spans="1:28" x14ac:dyDescent="0.5">
      <c r="A9" s="1" t="s">
        <v>15</v>
      </c>
      <c r="C9" s="3">
        <v>10889784</v>
      </c>
      <c r="E9" s="25">
        <v>5317657815</v>
      </c>
      <c r="F9" s="25"/>
      <c r="G9" s="25">
        <v>32474969355.599998</v>
      </c>
      <c r="I9" s="25">
        <v>0</v>
      </c>
      <c r="K9" s="25">
        <v>0</v>
      </c>
      <c r="M9" s="25">
        <v>-10889784</v>
      </c>
      <c r="O9" s="25">
        <v>40926296013</v>
      </c>
      <c r="Q9" s="25">
        <v>0</v>
      </c>
      <c r="S9" s="3">
        <v>0</v>
      </c>
      <c r="U9" s="25">
        <v>0</v>
      </c>
      <c r="V9" s="25"/>
      <c r="W9" s="25">
        <v>0</v>
      </c>
      <c r="Y9" s="6">
        <v>0</v>
      </c>
      <c r="AA9" s="3"/>
      <c r="AB9" s="25"/>
    </row>
    <row r="10" spans="1:28" x14ac:dyDescent="0.5">
      <c r="A10" s="1" t="s">
        <v>16</v>
      </c>
      <c r="C10" s="3">
        <v>2118327</v>
      </c>
      <c r="E10" s="25">
        <v>14114079190</v>
      </c>
      <c r="F10" s="25"/>
      <c r="G10" s="25">
        <v>20973000625.326</v>
      </c>
      <c r="I10" s="25">
        <v>0</v>
      </c>
      <c r="K10" s="25">
        <v>0</v>
      </c>
      <c r="M10" s="25">
        <v>0</v>
      </c>
      <c r="O10" s="25">
        <v>0</v>
      </c>
      <c r="Q10" s="25">
        <v>2118327</v>
      </c>
      <c r="S10" s="3">
        <v>10090</v>
      </c>
      <c r="U10" s="25">
        <v>14114079190</v>
      </c>
      <c r="V10" s="25"/>
      <c r="W10" s="25">
        <v>21246744609.391499</v>
      </c>
      <c r="Y10" s="6">
        <v>7.6358071123552446E-3</v>
      </c>
      <c r="AA10" s="3"/>
      <c r="AB10" s="25"/>
    </row>
    <row r="11" spans="1:28" x14ac:dyDescent="0.5">
      <c r="A11" s="1" t="s">
        <v>17</v>
      </c>
      <c r="C11" s="3">
        <v>3961880</v>
      </c>
      <c r="E11" s="25">
        <v>10129141549</v>
      </c>
      <c r="F11" s="25"/>
      <c r="G11" s="25">
        <v>20833643046.060001</v>
      </c>
      <c r="I11" s="25">
        <v>0</v>
      </c>
      <c r="K11" s="25">
        <v>0</v>
      </c>
      <c r="M11" s="25">
        <v>-3961880</v>
      </c>
      <c r="O11" s="25">
        <v>20666968914</v>
      </c>
      <c r="Q11" s="25">
        <v>0</v>
      </c>
      <c r="S11" s="3">
        <v>0</v>
      </c>
      <c r="U11" s="25">
        <v>0</v>
      </c>
      <c r="V11" s="25"/>
      <c r="W11" s="25">
        <v>0</v>
      </c>
      <c r="Y11" s="6">
        <v>0</v>
      </c>
      <c r="AA11" s="3"/>
      <c r="AB11" s="25"/>
    </row>
    <row r="12" spans="1:28" x14ac:dyDescent="0.5">
      <c r="A12" s="1" t="s">
        <v>18</v>
      </c>
      <c r="C12" s="3">
        <v>280000</v>
      </c>
      <c r="E12" s="25">
        <v>23706371916</v>
      </c>
      <c r="F12" s="25"/>
      <c r="G12" s="25">
        <v>27031519746</v>
      </c>
      <c r="I12" s="25">
        <v>0</v>
      </c>
      <c r="K12" s="25">
        <v>0</v>
      </c>
      <c r="M12" s="25">
        <v>-280000</v>
      </c>
      <c r="O12" s="25">
        <v>27864573404</v>
      </c>
      <c r="Q12" s="25">
        <v>0</v>
      </c>
      <c r="S12" s="3">
        <v>0</v>
      </c>
      <c r="U12" s="25">
        <v>0</v>
      </c>
      <c r="V12" s="25"/>
      <c r="W12" s="25">
        <v>0</v>
      </c>
      <c r="Y12" s="6">
        <v>0</v>
      </c>
      <c r="AA12" s="3"/>
      <c r="AB12" s="25"/>
    </row>
    <row r="13" spans="1:28" x14ac:dyDescent="0.5">
      <c r="A13" s="1" t="s">
        <v>19</v>
      </c>
      <c r="C13" s="3">
        <v>147228</v>
      </c>
      <c r="E13" s="25">
        <v>4549220140</v>
      </c>
      <c r="F13" s="25"/>
      <c r="G13" s="25">
        <v>21712781740.824001</v>
      </c>
      <c r="I13" s="25">
        <v>0</v>
      </c>
      <c r="K13" s="25">
        <v>0</v>
      </c>
      <c r="M13" s="25">
        <v>-147228</v>
      </c>
      <c r="O13" s="25">
        <v>23286947925</v>
      </c>
      <c r="Q13" s="25">
        <v>0</v>
      </c>
      <c r="S13" s="3">
        <v>0</v>
      </c>
      <c r="U13" s="25">
        <v>0</v>
      </c>
      <c r="V13" s="25"/>
      <c r="W13" s="25">
        <v>0</v>
      </c>
      <c r="Y13" s="6">
        <v>0</v>
      </c>
      <c r="AA13" s="3"/>
      <c r="AB13" s="25"/>
    </row>
    <row r="14" spans="1:28" x14ac:dyDescent="0.5">
      <c r="A14" s="1" t="s">
        <v>20</v>
      </c>
      <c r="C14" s="3">
        <v>480098</v>
      </c>
      <c r="E14" s="25">
        <v>12320741799</v>
      </c>
      <c r="F14" s="25"/>
      <c r="G14" s="25">
        <v>48535452098.730003</v>
      </c>
      <c r="I14" s="25">
        <v>0</v>
      </c>
      <c r="K14" s="25">
        <v>0</v>
      </c>
      <c r="M14" s="25">
        <v>0</v>
      </c>
      <c r="O14" s="25">
        <v>0</v>
      </c>
      <c r="Q14" s="25">
        <v>480098</v>
      </c>
      <c r="S14" s="3">
        <v>102810</v>
      </c>
      <c r="U14" s="25">
        <v>12320741799</v>
      </c>
      <c r="V14" s="25"/>
      <c r="W14" s="25">
        <v>49065190071.488998</v>
      </c>
      <c r="Y14" s="6">
        <v>1.7633399102059785E-2</v>
      </c>
      <c r="AA14" s="3"/>
      <c r="AB14" s="25"/>
    </row>
    <row r="15" spans="1:28" x14ac:dyDescent="0.5">
      <c r="A15" s="1" t="s">
        <v>21</v>
      </c>
      <c r="C15" s="3">
        <v>375700</v>
      </c>
      <c r="E15" s="25">
        <v>18490128043</v>
      </c>
      <c r="F15" s="25"/>
      <c r="G15" s="25">
        <v>15812490528.9</v>
      </c>
      <c r="I15" s="25">
        <v>0</v>
      </c>
      <c r="K15" s="25">
        <v>0</v>
      </c>
      <c r="M15" s="25">
        <v>0</v>
      </c>
      <c r="O15" s="25">
        <v>0</v>
      </c>
      <c r="Q15" s="25">
        <v>375700</v>
      </c>
      <c r="S15" s="3">
        <v>48740</v>
      </c>
      <c r="U15" s="25">
        <v>18490128043</v>
      </c>
      <c r="V15" s="25"/>
      <c r="W15" s="25">
        <v>18202663872.900002</v>
      </c>
      <c r="Y15" s="6">
        <v>6.5418035948464478E-3</v>
      </c>
      <c r="AA15" s="3"/>
      <c r="AB15" s="25"/>
    </row>
    <row r="16" spans="1:28" x14ac:dyDescent="0.5">
      <c r="A16" s="1" t="s">
        <v>22</v>
      </c>
      <c r="C16" s="3">
        <v>689072</v>
      </c>
      <c r="E16" s="25">
        <v>31230811655</v>
      </c>
      <c r="F16" s="25"/>
      <c r="G16" s="25">
        <v>46338357261.239998</v>
      </c>
      <c r="I16" s="25">
        <v>0</v>
      </c>
      <c r="K16" s="25">
        <v>0</v>
      </c>
      <c r="M16" s="25">
        <v>0</v>
      </c>
      <c r="O16" s="25">
        <v>0</v>
      </c>
      <c r="Q16" s="25">
        <v>689072</v>
      </c>
      <c r="S16" s="3">
        <v>71460</v>
      </c>
      <c r="U16" s="25">
        <v>31230811655</v>
      </c>
      <c r="V16" s="25"/>
      <c r="W16" s="25">
        <v>48948100663.536003</v>
      </c>
      <c r="Y16" s="6">
        <v>1.7591318672776808E-2</v>
      </c>
      <c r="AA16" s="3"/>
      <c r="AB16" s="25"/>
    </row>
    <row r="17" spans="1:28" x14ac:dyDescent="0.5">
      <c r="A17" s="1" t="s">
        <v>23</v>
      </c>
      <c r="C17" s="3">
        <v>2505219</v>
      </c>
      <c r="E17" s="25">
        <v>62693385424</v>
      </c>
      <c r="F17" s="25"/>
      <c r="G17" s="25">
        <v>54388434761.388</v>
      </c>
      <c r="I17" s="25">
        <v>400000</v>
      </c>
      <c r="K17" s="25">
        <v>9593894860</v>
      </c>
      <c r="M17" s="25">
        <v>0</v>
      </c>
      <c r="O17" s="25">
        <v>0</v>
      </c>
      <c r="Q17" s="25">
        <v>2905219</v>
      </c>
      <c r="S17" s="3">
        <v>26860</v>
      </c>
      <c r="U17" s="25">
        <v>72287280284</v>
      </c>
      <c r="V17" s="25"/>
      <c r="W17" s="25">
        <v>77569878955.076996</v>
      </c>
      <c r="Y17" s="6">
        <v>2.7877618163109078E-2</v>
      </c>
      <c r="AA17" s="3"/>
      <c r="AB17" s="25"/>
    </row>
    <row r="18" spans="1:28" x14ac:dyDescent="0.5">
      <c r="A18" s="1" t="s">
        <v>24</v>
      </c>
      <c r="C18" s="3">
        <v>190083</v>
      </c>
      <c r="E18" s="25">
        <v>15413098332</v>
      </c>
      <c r="F18" s="25"/>
      <c r="G18" s="25">
        <v>36666136793.407501</v>
      </c>
      <c r="I18" s="25">
        <v>380166</v>
      </c>
      <c r="K18" s="25">
        <v>0</v>
      </c>
      <c r="M18" s="25">
        <v>0</v>
      </c>
      <c r="O18" s="25">
        <v>0</v>
      </c>
      <c r="Q18" s="25">
        <v>570249</v>
      </c>
      <c r="S18" s="3">
        <v>70310</v>
      </c>
      <c r="U18" s="25">
        <v>15413098332</v>
      </c>
      <c r="V18" s="25"/>
      <c r="W18" s="25">
        <v>39855646657.219498</v>
      </c>
      <c r="Y18" s="6">
        <v>1.4323607489412473E-2</v>
      </c>
      <c r="AA18" s="3"/>
      <c r="AB18" s="25"/>
    </row>
    <row r="19" spans="1:28" x14ac:dyDescent="0.5">
      <c r="A19" s="1" t="s">
        <v>25</v>
      </c>
      <c r="C19" s="3">
        <v>1083225</v>
      </c>
      <c r="E19" s="25">
        <v>22349288490</v>
      </c>
      <c r="F19" s="25"/>
      <c r="G19" s="25">
        <v>58081503018.824997</v>
      </c>
      <c r="I19" s="25">
        <v>0</v>
      </c>
      <c r="K19" s="25">
        <v>0</v>
      </c>
      <c r="M19" s="25">
        <v>0</v>
      </c>
      <c r="O19" s="25">
        <v>0</v>
      </c>
      <c r="Q19" s="25">
        <v>1083225</v>
      </c>
      <c r="S19" s="3">
        <v>55500</v>
      </c>
      <c r="U19" s="25">
        <v>22349288490</v>
      </c>
      <c r="V19" s="25"/>
      <c r="W19" s="25">
        <v>59761279524.375</v>
      </c>
      <c r="Y19" s="6">
        <v>2.1477436267293728E-2</v>
      </c>
      <c r="AA19" s="3"/>
      <c r="AB19" s="25"/>
    </row>
    <row r="20" spans="1:28" x14ac:dyDescent="0.5">
      <c r="A20" s="1" t="s">
        <v>26</v>
      </c>
      <c r="C20" s="3">
        <v>1644199</v>
      </c>
      <c r="E20" s="25">
        <v>4870924268</v>
      </c>
      <c r="F20" s="25"/>
      <c r="G20" s="25">
        <v>18926537464.701</v>
      </c>
      <c r="I20" s="25">
        <v>0</v>
      </c>
      <c r="K20" s="25">
        <v>0</v>
      </c>
      <c r="M20" s="25">
        <v>0</v>
      </c>
      <c r="O20" s="25">
        <v>0</v>
      </c>
      <c r="Q20" s="25">
        <v>1644199</v>
      </c>
      <c r="S20" s="3">
        <v>12140</v>
      </c>
      <c r="U20" s="25">
        <v>4870924268</v>
      </c>
      <c r="V20" s="25"/>
      <c r="W20" s="25">
        <v>19841810433.632999</v>
      </c>
      <c r="Y20" s="6">
        <v>7.1308918150298469E-3</v>
      </c>
      <c r="AA20" s="3"/>
      <c r="AB20" s="25"/>
    </row>
    <row r="21" spans="1:28" x14ac:dyDescent="0.5">
      <c r="A21" s="1" t="s">
        <v>27</v>
      </c>
      <c r="C21" s="3">
        <v>324000</v>
      </c>
      <c r="E21" s="25">
        <v>813324384</v>
      </c>
      <c r="F21" s="25"/>
      <c r="G21" s="25">
        <v>2911532688</v>
      </c>
      <c r="I21" s="25">
        <v>0</v>
      </c>
      <c r="K21" s="25">
        <v>0</v>
      </c>
      <c r="M21" s="25">
        <v>-216000</v>
      </c>
      <c r="O21" s="25">
        <v>2047261623</v>
      </c>
      <c r="Q21" s="25">
        <v>108000</v>
      </c>
      <c r="S21" s="3">
        <v>10250</v>
      </c>
      <c r="U21" s="25">
        <v>271108131</v>
      </c>
      <c r="V21" s="25"/>
      <c r="W21" s="25">
        <v>1100413350</v>
      </c>
      <c r="Y21" s="6">
        <v>3.9547442391464356E-4</v>
      </c>
      <c r="AA21" s="3"/>
      <c r="AB21" s="25"/>
    </row>
    <row r="22" spans="1:28" x14ac:dyDescent="0.5">
      <c r="A22" s="1" t="s">
        <v>28</v>
      </c>
      <c r="C22" s="3">
        <v>612000</v>
      </c>
      <c r="E22" s="25">
        <v>1379052978</v>
      </c>
      <c r="F22" s="25"/>
      <c r="G22" s="25">
        <v>8212841100</v>
      </c>
      <c r="I22" s="25">
        <v>0</v>
      </c>
      <c r="K22" s="25">
        <v>0</v>
      </c>
      <c r="M22" s="25">
        <v>0</v>
      </c>
      <c r="O22" s="25">
        <v>0</v>
      </c>
      <c r="Q22" s="25">
        <v>612000</v>
      </c>
      <c r="S22" s="3">
        <v>16200</v>
      </c>
      <c r="U22" s="25">
        <v>1379052978</v>
      </c>
      <c r="V22" s="25"/>
      <c r="W22" s="25">
        <v>9855409320</v>
      </c>
      <c r="Y22" s="6">
        <v>3.5419075234501734E-3</v>
      </c>
      <c r="AA22" s="3"/>
      <c r="AB22" s="25"/>
    </row>
    <row r="23" spans="1:28" x14ac:dyDescent="0.5">
      <c r="A23" s="1" t="s">
        <v>29</v>
      </c>
      <c r="C23" s="3">
        <v>1059130</v>
      </c>
      <c r="E23" s="25">
        <v>1984780918</v>
      </c>
      <c r="F23" s="25"/>
      <c r="G23" s="25">
        <v>23593879435.365002</v>
      </c>
      <c r="I23" s="25">
        <v>0</v>
      </c>
      <c r="K23" s="25">
        <v>0</v>
      </c>
      <c r="M23" s="25">
        <v>-1059130</v>
      </c>
      <c r="O23" s="25">
        <v>30820338709</v>
      </c>
      <c r="Q23" s="25">
        <v>0</v>
      </c>
      <c r="S23" s="3">
        <v>0</v>
      </c>
      <c r="U23" s="25">
        <v>0</v>
      </c>
      <c r="V23" s="25"/>
      <c r="W23" s="25">
        <v>0</v>
      </c>
      <c r="Y23" s="6">
        <v>0</v>
      </c>
      <c r="AA23" s="3"/>
      <c r="AB23" s="25"/>
    </row>
    <row r="24" spans="1:28" x14ac:dyDescent="0.5">
      <c r="A24" s="1" t="s">
        <v>30</v>
      </c>
      <c r="C24" s="3">
        <v>2739795</v>
      </c>
      <c r="E24" s="25">
        <v>14224929331</v>
      </c>
      <c r="F24" s="25"/>
      <c r="G24" s="25">
        <v>38837013313.635002</v>
      </c>
      <c r="I24" s="25">
        <v>0</v>
      </c>
      <c r="K24" s="25">
        <v>0</v>
      </c>
      <c r="M24" s="25">
        <v>0</v>
      </c>
      <c r="O24" s="25">
        <v>0</v>
      </c>
      <c r="Q24" s="25">
        <v>2739795</v>
      </c>
      <c r="S24" s="3">
        <v>14440</v>
      </c>
      <c r="U24" s="25">
        <v>14224929331</v>
      </c>
      <c r="V24" s="25"/>
      <c r="W24" s="25">
        <v>39327242093.190002</v>
      </c>
      <c r="Y24" s="6">
        <v>1.4133705676104381E-2</v>
      </c>
      <c r="AA24" s="3"/>
      <c r="AB24" s="25"/>
    </row>
    <row r="25" spans="1:28" x14ac:dyDescent="0.5">
      <c r="A25" s="1" t="s">
        <v>31</v>
      </c>
      <c r="C25" s="3">
        <v>228420</v>
      </c>
      <c r="E25" s="25">
        <v>3544645309</v>
      </c>
      <c r="F25" s="25"/>
      <c r="G25" s="25">
        <v>4121155353.1500001</v>
      </c>
      <c r="I25" s="25">
        <v>0</v>
      </c>
      <c r="K25" s="25">
        <v>0</v>
      </c>
      <c r="M25" s="25">
        <v>0</v>
      </c>
      <c r="O25" s="25">
        <v>0</v>
      </c>
      <c r="Q25" s="25">
        <v>228420</v>
      </c>
      <c r="S25" s="3">
        <v>18320</v>
      </c>
      <c r="U25" s="25">
        <v>3544645309</v>
      </c>
      <c r="V25" s="25"/>
      <c r="W25" s="25">
        <v>4159755706.3200002</v>
      </c>
      <c r="Y25" s="6">
        <v>1.494962771564479E-3</v>
      </c>
      <c r="AA25" s="3"/>
      <c r="AB25" s="25"/>
    </row>
    <row r="26" spans="1:28" x14ac:dyDescent="0.5">
      <c r="A26" s="1" t="s">
        <v>32</v>
      </c>
      <c r="C26" s="3">
        <v>2354926</v>
      </c>
      <c r="E26" s="25">
        <v>12273874312</v>
      </c>
      <c r="F26" s="25"/>
      <c r="G26" s="25">
        <v>14043144227.609699</v>
      </c>
      <c r="I26" s="25">
        <v>3000000</v>
      </c>
      <c r="K26" s="25">
        <v>19858181005</v>
      </c>
      <c r="M26" s="25">
        <v>-5354926</v>
      </c>
      <c r="O26" s="25">
        <v>0</v>
      </c>
      <c r="Q26" s="25">
        <v>0</v>
      </c>
      <c r="S26" s="3">
        <v>0</v>
      </c>
      <c r="U26" s="25">
        <v>0</v>
      </c>
      <c r="V26" s="25"/>
      <c r="W26" s="25">
        <v>0</v>
      </c>
      <c r="Y26" s="6">
        <v>0</v>
      </c>
      <c r="AA26" s="3"/>
      <c r="AB26" s="25"/>
    </row>
    <row r="27" spans="1:28" x14ac:dyDescent="0.5">
      <c r="A27" s="1" t="s">
        <v>33</v>
      </c>
      <c r="C27" s="3">
        <v>1510000</v>
      </c>
      <c r="E27" s="25">
        <v>33913742305</v>
      </c>
      <c r="F27" s="25"/>
      <c r="G27" s="25">
        <v>36114432930</v>
      </c>
      <c r="I27" s="25">
        <v>0</v>
      </c>
      <c r="K27" s="25">
        <v>0</v>
      </c>
      <c r="M27" s="25">
        <v>-1510000</v>
      </c>
      <c r="O27" s="25">
        <v>50854405456</v>
      </c>
      <c r="Q27" s="25">
        <v>0</v>
      </c>
      <c r="S27" s="3">
        <v>0</v>
      </c>
      <c r="U27" s="25">
        <v>0</v>
      </c>
      <c r="V27" s="25"/>
      <c r="W27" s="25">
        <v>0</v>
      </c>
      <c r="Y27" s="6">
        <v>0</v>
      </c>
      <c r="AA27" s="3"/>
      <c r="AB27" s="25"/>
    </row>
    <row r="28" spans="1:28" x14ac:dyDescent="0.5">
      <c r="A28" s="1" t="s">
        <v>34</v>
      </c>
      <c r="C28" s="3">
        <v>320000</v>
      </c>
      <c r="E28" s="25">
        <v>36095465476</v>
      </c>
      <c r="F28" s="25"/>
      <c r="G28" s="25">
        <v>36911859840</v>
      </c>
      <c r="I28" s="25">
        <v>0</v>
      </c>
      <c r="K28" s="25">
        <v>0</v>
      </c>
      <c r="M28" s="25">
        <v>-137150</v>
      </c>
      <c r="O28" s="25">
        <v>17623403436</v>
      </c>
      <c r="Q28" s="25">
        <v>182850</v>
      </c>
      <c r="S28" s="3">
        <v>126320</v>
      </c>
      <c r="U28" s="25">
        <v>20625174564</v>
      </c>
      <c r="V28" s="25"/>
      <c r="W28" s="25">
        <v>22960181208.599998</v>
      </c>
      <c r="Y28" s="6">
        <v>8.2515942181607561E-3</v>
      </c>
      <c r="AA28" s="3"/>
      <c r="AB28" s="25"/>
    </row>
    <row r="29" spans="1:28" x14ac:dyDescent="0.5">
      <c r="A29" s="1" t="s">
        <v>35</v>
      </c>
      <c r="C29" s="3">
        <v>1801000</v>
      </c>
      <c r="E29" s="25">
        <v>58543956820</v>
      </c>
      <c r="F29" s="25"/>
      <c r="G29" s="25">
        <v>43700833660.5</v>
      </c>
      <c r="I29" s="25">
        <v>0</v>
      </c>
      <c r="K29" s="25">
        <v>0</v>
      </c>
      <c r="M29" s="25">
        <v>0</v>
      </c>
      <c r="O29" s="25">
        <v>0</v>
      </c>
      <c r="Q29" s="25">
        <v>1801000</v>
      </c>
      <c r="S29" s="3">
        <v>27881</v>
      </c>
      <c r="U29" s="25">
        <v>58543956820</v>
      </c>
      <c r="V29" s="25"/>
      <c r="W29" s="25">
        <v>49914909598.050003</v>
      </c>
      <c r="Y29" s="6">
        <v>1.7938777385825368E-2</v>
      </c>
      <c r="AA29" s="3"/>
      <c r="AB29" s="25"/>
    </row>
    <row r="30" spans="1:28" x14ac:dyDescent="0.5">
      <c r="A30" s="1" t="s">
        <v>36</v>
      </c>
      <c r="C30" s="3">
        <v>622415</v>
      </c>
      <c r="E30" s="25">
        <v>20796674998</v>
      </c>
      <c r="F30" s="25"/>
      <c r="G30" s="25">
        <v>21927140193.779999</v>
      </c>
      <c r="I30" s="25">
        <v>400000</v>
      </c>
      <c r="K30" s="25">
        <v>18786197396</v>
      </c>
      <c r="M30" s="25">
        <v>0</v>
      </c>
      <c r="O30" s="25">
        <v>0</v>
      </c>
      <c r="Q30" s="25">
        <v>1022415</v>
      </c>
      <c r="S30" s="3">
        <v>43370</v>
      </c>
      <c r="U30" s="25">
        <v>39582872394</v>
      </c>
      <c r="V30" s="25"/>
      <c r="W30" s="25">
        <v>44078302825.627502</v>
      </c>
      <c r="Y30" s="6">
        <v>1.5841175879136908E-2</v>
      </c>
      <c r="AA30" s="3"/>
      <c r="AB30" s="25"/>
    </row>
    <row r="31" spans="1:28" x14ac:dyDescent="0.5">
      <c r="A31" s="1" t="s">
        <v>37</v>
      </c>
      <c r="C31" s="3">
        <v>6243</v>
      </c>
      <c r="E31" s="25">
        <v>156275555</v>
      </c>
      <c r="F31" s="25"/>
      <c r="G31" s="25">
        <v>211402421.61974999</v>
      </c>
      <c r="I31" s="25">
        <v>0</v>
      </c>
      <c r="K31" s="25">
        <v>0</v>
      </c>
      <c r="M31" s="25">
        <v>0</v>
      </c>
      <c r="O31" s="25">
        <v>0</v>
      </c>
      <c r="Q31" s="25">
        <v>6243</v>
      </c>
      <c r="S31" s="3">
        <v>36936</v>
      </c>
      <c r="U31" s="25">
        <v>156275555</v>
      </c>
      <c r="V31" s="25"/>
      <c r="W31" s="25">
        <v>229219428.88440001</v>
      </c>
      <c r="Y31" s="6">
        <v>8.2378518570409652E-5</v>
      </c>
      <c r="AA31" s="3"/>
      <c r="AB31" s="25"/>
    </row>
    <row r="32" spans="1:28" x14ac:dyDescent="0.5">
      <c r="A32" s="1" t="s">
        <v>38</v>
      </c>
      <c r="C32" s="3">
        <v>1990806</v>
      </c>
      <c r="E32" s="25">
        <v>4404176924</v>
      </c>
      <c r="F32" s="25"/>
      <c r="G32" s="25">
        <v>30475994846.220001</v>
      </c>
      <c r="I32" s="25">
        <v>0</v>
      </c>
      <c r="K32" s="25">
        <v>0</v>
      </c>
      <c r="M32" s="25">
        <v>0</v>
      </c>
      <c r="O32" s="25">
        <v>0</v>
      </c>
      <c r="Q32" s="25">
        <v>1990806</v>
      </c>
      <c r="S32" s="3">
        <v>14830</v>
      </c>
      <c r="U32" s="25">
        <v>4404176924</v>
      </c>
      <c r="V32" s="25"/>
      <c r="W32" s="25">
        <v>29347987244.769001</v>
      </c>
      <c r="Y32" s="6">
        <v>1.054728966045289E-2</v>
      </c>
      <c r="AA32" s="3"/>
      <c r="AB32" s="25"/>
    </row>
    <row r="33" spans="1:28" x14ac:dyDescent="0.5">
      <c r="A33" s="1" t="s">
        <v>39</v>
      </c>
      <c r="C33" s="3">
        <v>1468800</v>
      </c>
      <c r="E33" s="25">
        <v>1542486890</v>
      </c>
      <c r="F33" s="25"/>
      <c r="G33" s="25">
        <v>9285985670.3999996</v>
      </c>
      <c r="I33" s="25">
        <v>0</v>
      </c>
      <c r="K33" s="25">
        <v>0</v>
      </c>
      <c r="M33" s="25">
        <v>-1468800</v>
      </c>
      <c r="O33" s="25">
        <v>10224521331</v>
      </c>
      <c r="Q33" s="25">
        <v>0</v>
      </c>
      <c r="S33" s="3">
        <v>0</v>
      </c>
      <c r="U33" s="25">
        <v>0</v>
      </c>
      <c r="V33" s="25"/>
      <c r="W33" s="25">
        <v>0</v>
      </c>
      <c r="Y33" s="6">
        <v>0</v>
      </c>
      <c r="AA33" s="3"/>
      <c r="AB33" s="25"/>
    </row>
    <row r="34" spans="1:28" x14ac:dyDescent="0.5">
      <c r="A34" s="1" t="s">
        <v>40</v>
      </c>
      <c r="C34" s="3">
        <v>2170086</v>
      </c>
      <c r="E34" s="25">
        <v>15409410654</v>
      </c>
      <c r="F34" s="25"/>
      <c r="G34" s="25">
        <v>28302122726.495998</v>
      </c>
      <c r="I34" s="25">
        <v>0</v>
      </c>
      <c r="K34" s="25">
        <v>0</v>
      </c>
      <c r="M34" s="25">
        <v>0</v>
      </c>
      <c r="O34" s="25">
        <v>0</v>
      </c>
      <c r="Q34" s="25">
        <v>2170086</v>
      </c>
      <c r="S34" s="3">
        <v>14470</v>
      </c>
      <c r="U34" s="25">
        <v>15409410654</v>
      </c>
      <c r="V34" s="25"/>
      <c r="W34" s="25">
        <v>31214307610.701</v>
      </c>
      <c r="Y34" s="6">
        <v>1.1218021228328838E-2</v>
      </c>
      <c r="AA34" s="3"/>
      <c r="AB34" s="25"/>
    </row>
    <row r="35" spans="1:28" x14ac:dyDescent="0.5">
      <c r="A35" s="1" t="s">
        <v>41</v>
      </c>
      <c r="C35" s="3">
        <v>1623180</v>
      </c>
      <c r="E35" s="25">
        <v>3607729037</v>
      </c>
      <c r="F35" s="25"/>
      <c r="G35" s="25">
        <v>24235101626.580002</v>
      </c>
      <c r="I35" s="25">
        <v>0</v>
      </c>
      <c r="K35" s="25">
        <v>0</v>
      </c>
      <c r="M35" s="25">
        <v>0</v>
      </c>
      <c r="O35" s="25">
        <v>0</v>
      </c>
      <c r="Q35" s="25">
        <v>1623180</v>
      </c>
      <c r="S35" s="3">
        <v>15610</v>
      </c>
      <c r="U35" s="25">
        <v>3607729037</v>
      </c>
      <c r="V35" s="25"/>
      <c r="W35" s="25">
        <v>25187079653.189999</v>
      </c>
      <c r="Y35" s="6">
        <v>9.0519129161215229E-3</v>
      </c>
      <c r="AA35" s="3"/>
      <c r="AB35" s="25"/>
    </row>
    <row r="36" spans="1:28" x14ac:dyDescent="0.5">
      <c r="A36" s="1" t="s">
        <v>42</v>
      </c>
      <c r="C36" s="3">
        <v>2127960</v>
      </c>
      <c r="E36" s="25">
        <v>8098069277</v>
      </c>
      <c r="F36" s="25"/>
      <c r="G36" s="25">
        <v>25848949356.360001</v>
      </c>
      <c r="I36" s="25">
        <v>0</v>
      </c>
      <c r="K36" s="25">
        <v>0</v>
      </c>
      <c r="M36" s="25">
        <v>-425592</v>
      </c>
      <c r="O36" s="25">
        <v>5427856381</v>
      </c>
      <c r="Q36" s="25">
        <v>1702368</v>
      </c>
      <c r="S36" s="3">
        <v>12970</v>
      </c>
      <c r="U36" s="25">
        <v>6478455423</v>
      </c>
      <c r="V36" s="25"/>
      <c r="W36" s="25">
        <v>21948338667.888</v>
      </c>
      <c r="Y36" s="6">
        <v>7.887951005471263E-3</v>
      </c>
      <c r="AA36" s="3"/>
      <c r="AB36" s="25"/>
    </row>
    <row r="37" spans="1:28" x14ac:dyDescent="0.5">
      <c r="A37" s="1" t="s">
        <v>43</v>
      </c>
      <c r="C37" s="3">
        <v>20385</v>
      </c>
      <c r="E37" s="25">
        <v>481222373</v>
      </c>
      <c r="F37" s="25"/>
      <c r="G37" s="25">
        <v>963296210.32650006</v>
      </c>
      <c r="I37" s="25">
        <v>0</v>
      </c>
      <c r="K37" s="25">
        <v>0</v>
      </c>
      <c r="M37" s="25">
        <v>0</v>
      </c>
      <c r="O37" s="25">
        <v>0</v>
      </c>
      <c r="Q37" s="25">
        <v>20385</v>
      </c>
      <c r="S37" s="3">
        <v>56362</v>
      </c>
      <c r="U37" s="25">
        <v>481222373</v>
      </c>
      <c r="V37" s="25"/>
      <c r="W37" s="25">
        <v>1142103180.7485001</v>
      </c>
      <c r="Y37" s="6">
        <v>4.1045721360759128E-4</v>
      </c>
      <c r="AA37" s="3"/>
      <c r="AB37" s="25"/>
    </row>
    <row r="38" spans="1:28" x14ac:dyDescent="0.5">
      <c r="A38" s="1" t="s">
        <v>44</v>
      </c>
      <c r="C38" s="3">
        <v>2532442</v>
      </c>
      <c r="E38" s="25">
        <v>36657026792</v>
      </c>
      <c r="F38" s="25"/>
      <c r="G38" s="25">
        <v>34060069815.452999</v>
      </c>
      <c r="I38" s="25">
        <v>209336</v>
      </c>
      <c r="K38" s="25">
        <v>3233362783</v>
      </c>
      <c r="M38" s="25">
        <v>0</v>
      </c>
      <c r="O38" s="25">
        <v>0</v>
      </c>
      <c r="Q38" s="25">
        <v>2741778</v>
      </c>
      <c r="S38" s="3">
        <v>17460</v>
      </c>
      <c r="U38" s="25">
        <v>39890389575</v>
      </c>
      <c r="V38" s="25"/>
      <c r="W38" s="25">
        <v>47586608788.914001</v>
      </c>
      <c r="Y38" s="6">
        <v>1.7102015980492491E-2</v>
      </c>
      <c r="AA38" s="3"/>
      <c r="AB38" s="25"/>
    </row>
    <row r="39" spans="1:28" x14ac:dyDescent="0.5">
      <c r="A39" s="1" t="s">
        <v>45</v>
      </c>
      <c r="C39" s="3">
        <v>22020</v>
      </c>
      <c r="E39" s="25">
        <v>275758032</v>
      </c>
      <c r="F39" s="25"/>
      <c r="G39" s="25">
        <v>368260216.34399998</v>
      </c>
      <c r="I39" s="25">
        <v>0</v>
      </c>
      <c r="K39" s="25">
        <v>0</v>
      </c>
      <c r="M39" s="25">
        <v>0</v>
      </c>
      <c r="O39" s="25">
        <v>0</v>
      </c>
      <c r="Q39" s="25">
        <v>22020</v>
      </c>
      <c r="S39" s="3">
        <v>18564</v>
      </c>
      <c r="U39" s="25">
        <v>275758032</v>
      </c>
      <c r="V39" s="25"/>
      <c r="W39" s="25">
        <v>406347043.28399998</v>
      </c>
      <c r="Y39" s="6">
        <v>1.4603590809958696E-4</v>
      </c>
      <c r="AA39" s="3"/>
      <c r="AB39" s="25"/>
    </row>
    <row r="40" spans="1:28" x14ac:dyDescent="0.5">
      <c r="A40" s="1" t="s">
        <v>46</v>
      </c>
      <c r="C40" s="3">
        <v>1788784</v>
      </c>
      <c r="E40" s="25">
        <v>77927037194</v>
      </c>
      <c r="F40" s="25"/>
      <c r="G40" s="25">
        <v>70930033927.128006</v>
      </c>
      <c r="I40" s="25">
        <v>0</v>
      </c>
      <c r="K40" s="25">
        <v>0</v>
      </c>
      <c r="M40" s="25">
        <v>0</v>
      </c>
      <c r="O40" s="25">
        <v>0</v>
      </c>
      <c r="Q40" s="25">
        <v>1788784</v>
      </c>
      <c r="S40" s="3">
        <v>42920</v>
      </c>
      <c r="U40" s="25">
        <v>77927037194</v>
      </c>
      <c r="V40" s="25"/>
      <c r="W40" s="25">
        <v>76317800354.783997</v>
      </c>
      <c r="Y40" s="6">
        <v>2.7427637196278089E-2</v>
      </c>
      <c r="AA40" s="3"/>
      <c r="AB40" s="25"/>
    </row>
    <row r="41" spans="1:28" x14ac:dyDescent="0.5">
      <c r="A41" s="1" t="s">
        <v>47</v>
      </c>
      <c r="C41" s="3">
        <v>14663</v>
      </c>
      <c r="E41" s="25">
        <v>94254216</v>
      </c>
      <c r="F41" s="25"/>
      <c r="G41" s="25">
        <v>340081519.15979999</v>
      </c>
      <c r="I41" s="25">
        <v>0</v>
      </c>
      <c r="K41" s="25">
        <v>0</v>
      </c>
      <c r="M41" s="25">
        <v>0</v>
      </c>
      <c r="O41" s="25">
        <v>0</v>
      </c>
      <c r="Q41" s="25">
        <v>14663</v>
      </c>
      <c r="S41" s="3">
        <v>24993</v>
      </c>
      <c r="U41" s="25">
        <v>94254216</v>
      </c>
      <c r="V41" s="25"/>
      <c r="W41" s="25">
        <v>364291848.46394998</v>
      </c>
      <c r="Y41" s="6">
        <v>1.3092181125218196E-4</v>
      </c>
      <c r="AA41" s="3"/>
      <c r="AB41" s="25"/>
    </row>
    <row r="42" spans="1:28" x14ac:dyDescent="0.5">
      <c r="A42" s="1" t="s">
        <v>48</v>
      </c>
      <c r="C42" s="3">
        <v>2486905</v>
      </c>
      <c r="E42" s="25">
        <v>84619908680</v>
      </c>
      <c r="F42" s="25"/>
      <c r="G42" s="25">
        <v>73100231053.942505</v>
      </c>
      <c r="I42" s="25">
        <v>0</v>
      </c>
      <c r="K42" s="25">
        <v>0</v>
      </c>
      <c r="M42" s="25">
        <v>0</v>
      </c>
      <c r="O42" s="25">
        <v>0</v>
      </c>
      <c r="Q42" s="25">
        <v>2486905</v>
      </c>
      <c r="S42" s="3">
        <v>27900</v>
      </c>
      <c r="U42" s="25">
        <v>84619908680</v>
      </c>
      <c r="V42" s="25"/>
      <c r="W42" s="25">
        <v>68971810835.475006</v>
      </c>
      <c r="Y42" s="6">
        <v>2.4787582917373045E-2</v>
      </c>
      <c r="AA42" s="3"/>
      <c r="AB42" s="25"/>
    </row>
    <row r="43" spans="1:28" x14ac:dyDescent="0.5">
      <c r="A43" s="1" t="s">
        <v>49</v>
      </c>
      <c r="C43" s="3">
        <v>1615961</v>
      </c>
      <c r="E43" s="25">
        <v>65351966797</v>
      </c>
      <c r="F43" s="25"/>
      <c r="G43" s="25">
        <v>65281902742.512001</v>
      </c>
      <c r="I43" s="25">
        <v>2782376</v>
      </c>
      <c r="K43" s="25">
        <v>2571936532</v>
      </c>
      <c r="M43" s="25">
        <v>0</v>
      </c>
      <c r="O43" s="25">
        <v>0</v>
      </c>
      <c r="Q43" s="25">
        <v>4398337</v>
      </c>
      <c r="S43" s="3">
        <v>16370</v>
      </c>
      <c r="U43" s="25">
        <v>67923903329</v>
      </c>
      <c r="V43" s="25"/>
      <c r="W43" s="25">
        <v>71572372068.694504</v>
      </c>
      <c r="Y43" s="6">
        <v>2.5722191222118017E-2</v>
      </c>
      <c r="AA43" s="3"/>
      <c r="AB43" s="25"/>
    </row>
    <row r="44" spans="1:28" x14ac:dyDescent="0.5">
      <c r="A44" s="1" t="s">
        <v>50</v>
      </c>
      <c r="C44" s="3">
        <v>2056524</v>
      </c>
      <c r="E44" s="25">
        <v>1091516182</v>
      </c>
      <c r="F44" s="25"/>
      <c r="G44" s="25">
        <v>29049327964.062</v>
      </c>
      <c r="I44" s="25">
        <v>2432146</v>
      </c>
      <c r="K44" s="25">
        <v>35604207465</v>
      </c>
      <c r="M44" s="25">
        <v>0</v>
      </c>
      <c r="O44" s="25">
        <v>0</v>
      </c>
      <c r="Q44" s="25">
        <v>4488670</v>
      </c>
      <c r="S44" s="3">
        <v>14510</v>
      </c>
      <c r="U44" s="25">
        <v>36695723647</v>
      </c>
      <c r="V44" s="25"/>
      <c r="W44" s="25">
        <v>64743074619.885002</v>
      </c>
      <c r="Y44" s="6">
        <v>2.3267829436785549E-2</v>
      </c>
      <c r="AA44" s="3"/>
      <c r="AB44" s="25"/>
    </row>
    <row r="45" spans="1:28" x14ac:dyDescent="0.5">
      <c r="A45" s="1" t="s">
        <v>51</v>
      </c>
      <c r="C45" s="3">
        <v>1200000</v>
      </c>
      <c r="E45" s="25">
        <v>15084391597</v>
      </c>
      <c r="F45" s="25"/>
      <c r="G45" s="25">
        <v>16305203340</v>
      </c>
      <c r="I45" s="25">
        <v>0</v>
      </c>
      <c r="K45" s="25">
        <v>0</v>
      </c>
      <c r="M45" s="25">
        <v>0</v>
      </c>
      <c r="O45" s="25">
        <v>0</v>
      </c>
      <c r="Q45" s="25">
        <v>1200000</v>
      </c>
      <c r="S45" s="3">
        <v>16141</v>
      </c>
      <c r="U45" s="25">
        <v>15084391597</v>
      </c>
      <c r="V45" s="25"/>
      <c r="W45" s="25">
        <v>19253953260</v>
      </c>
      <c r="Y45" s="6">
        <v>6.9196234974593616E-3</v>
      </c>
      <c r="AA45" s="3"/>
      <c r="AB45" s="25"/>
    </row>
    <row r="46" spans="1:28" x14ac:dyDescent="0.5">
      <c r="A46" s="1" t="s">
        <v>52</v>
      </c>
      <c r="C46" s="3">
        <v>2497343</v>
      </c>
      <c r="E46" s="25">
        <v>5839279745</v>
      </c>
      <c r="F46" s="25"/>
      <c r="G46" s="25">
        <v>34208626890.087002</v>
      </c>
      <c r="I46" s="25">
        <v>0</v>
      </c>
      <c r="K46" s="25">
        <v>0</v>
      </c>
      <c r="M46" s="25">
        <v>0</v>
      </c>
      <c r="O46" s="25">
        <v>0</v>
      </c>
      <c r="Q46" s="25">
        <v>2497343</v>
      </c>
      <c r="S46" s="3">
        <v>12090</v>
      </c>
      <c r="U46" s="25">
        <v>5839279745</v>
      </c>
      <c r="V46" s="25"/>
      <c r="W46" s="25">
        <v>30013229252.623501</v>
      </c>
      <c r="Y46" s="6">
        <v>1.0786369093486013E-2</v>
      </c>
      <c r="AA46" s="3"/>
      <c r="AB46" s="25"/>
    </row>
    <row r="47" spans="1:28" x14ac:dyDescent="0.5">
      <c r="A47" s="1" t="s">
        <v>53</v>
      </c>
      <c r="C47" s="3">
        <v>1905549</v>
      </c>
      <c r="E47" s="25">
        <v>14365513336</v>
      </c>
      <c r="F47" s="25"/>
      <c r="G47" s="25">
        <v>41085436231.030502</v>
      </c>
      <c r="I47" s="25">
        <v>0</v>
      </c>
      <c r="K47" s="25">
        <v>0</v>
      </c>
      <c r="M47" s="25">
        <v>0</v>
      </c>
      <c r="O47" s="25">
        <v>0</v>
      </c>
      <c r="Q47" s="25">
        <v>1905549</v>
      </c>
      <c r="S47" s="3">
        <v>23440</v>
      </c>
      <c r="U47" s="25">
        <v>14365513336</v>
      </c>
      <c r="V47" s="25"/>
      <c r="W47" s="25">
        <v>44400305452.068001</v>
      </c>
      <c r="Y47" s="6">
        <v>1.5956899487170707E-2</v>
      </c>
      <c r="AA47" s="3"/>
      <c r="AB47" s="25"/>
    </row>
    <row r="48" spans="1:28" x14ac:dyDescent="0.5">
      <c r="A48" s="1" t="s">
        <v>54</v>
      </c>
      <c r="C48" s="3">
        <v>888279</v>
      </c>
      <c r="E48" s="25">
        <v>39334180907</v>
      </c>
      <c r="F48" s="25"/>
      <c r="G48" s="25">
        <v>20370665580.6465</v>
      </c>
      <c r="I48" s="25">
        <v>0</v>
      </c>
      <c r="K48" s="25">
        <v>0</v>
      </c>
      <c r="M48" s="25">
        <v>0</v>
      </c>
      <c r="O48" s="25">
        <v>0</v>
      </c>
      <c r="Q48" s="25">
        <v>888279</v>
      </c>
      <c r="S48" s="3">
        <v>30020</v>
      </c>
      <c r="U48" s="25">
        <v>39334180907</v>
      </c>
      <c r="V48" s="25"/>
      <c r="W48" s="25">
        <v>26507472073.299</v>
      </c>
      <c r="Y48" s="6">
        <v>9.5264449923489411E-3</v>
      </c>
      <c r="AA48" s="3"/>
      <c r="AB48" s="25"/>
    </row>
    <row r="49" spans="1:28" x14ac:dyDescent="0.5">
      <c r="A49" s="1" t="s">
        <v>55</v>
      </c>
      <c r="C49" s="3">
        <v>296946</v>
      </c>
      <c r="E49" s="25">
        <v>951543262</v>
      </c>
      <c r="F49" s="25"/>
      <c r="G49" s="25">
        <v>1493606606.7780001</v>
      </c>
      <c r="I49" s="25">
        <v>0</v>
      </c>
      <c r="K49" s="25">
        <v>0</v>
      </c>
      <c r="M49" s="25">
        <v>0</v>
      </c>
      <c r="O49" s="25">
        <v>0</v>
      </c>
      <c r="Q49" s="25">
        <v>296946</v>
      </c>
      <c r="S49" s="3">
        <v>8840</v>
      </c>
      <c r="U49" s="25">
        <v>951543262</v>
      </c>
      <c r="V49" s="25"/>
      <c r="W49" s="25">
        <v>2609383874.2919998</v>
      </c>
      <c r="Y49" s="6">
        <v>9.3777904862549081E-4</v>
      </c>
      <c r="AA49" s="3"/>
      <c r="AB49" s="25"/>
    </row>
    <row r="50" spans="1:28" x14ac:dyDescent="0.5">
      <c r="A50" s="1" t="s">
        <v>56</v>
      </c>
      <c r="C50" s="3">
        <v>23550</v>
      </c>
      <c r="E50" s="25">
        <v>1608977886</v>
      </c>
      <c r="F50" s="25"/>
      <c r="G50" s="25">
        <v>4418193000.3299999</v>
      </c>
      <c r="I50" s="25">
        <v>0</v>
      </c>
      <c r="K50" s="25">
        <v>0</v>
      </c>
      <c r="M50" s="25">
        <v>0</v>
      </c>
      <c r="O50" s="25">
        <v>0</v>
      </c>
      <c r="Q50" s="25">
        <v>23550</v>
      </c>
      <c r="S50" s="3">
        <v>188732</v>
      </c>
      <c r="U50" s="25">
        <v>1608977886</v>
      </c>
      <c r="V50" s="25"/>
      <c r="W50" s="25">
        <v>4418193000.3299999</v>
      </c>
      <c r="Y50" s="6">
        <v>1.587841815577044E-3</v>
      </c>
      <c r="AA50" s="3"/>
      <c r="AB50" s="25"/>
    </row>
    <row r="51" spans="1:28" x14ac:dyDescent="0.5">
      <c r="A51" s="1" t="s">
        <v>57</v>
      </c>
      <c r="C51" s="3">
        <v>1555809</v>
      </c>
      <c r="E51" s="25">
        <v>5443700203</v>
      </c>
      <c r="F51" s="25"/>
      <c r="G51" s="25">
        <v>32817832091.469002</v>
      </c>
      <c r="I51" s="25">
        <v>0</v>
      </c>
      <c r="K51" s="25">
        <v>0</v>
      </c>
      <c r="M51" s="25">
        <v>-1555809</v>
      </c>
      <c r="O51" s="25">
        <v>35998507799</v>
      </c>
      <c r="Q51" s="25">
        <v>0</v>
      </c>
      <c r="S51" s="3">
        <v>0</v>
      </c>
      <c r="U51" s="25">
        <v>0</v>
      </c>
      <c r="V51" s="25"/>
      <c r="W51" s="25">
        <v>0</v>
      </c>
      <c r="Y51" s="6">
        <v>0</v>
      </c>
      <c r="AA51" s="3"/>
      <c r="AB51" s="25"/>
    </row>
    <row r="52" spans="1:28" x14ac:dyDescent="0.5">
      <c r="A52" s="1" t="s">
        <v>58</v>
      </c>
      <c r="C52" s="3">
        <v>48475</v>
      </c>
      <c r="E52" s="25">
        <v>1958625276</v>
      </c>
      <c r="F52" s="25"/>
      <c r="G52" s="25">
        <v>4695347932.7737503</v>
      </c>
      <c r="I52" s="25">
        <v>0</v>
      </c>
      <c r="K52" s="25">
        <v>0</v>
      </c>
      <c r="M52" s="25">
        <v>0</v>
      </c>
      <c r="O52" s="25">
        <v>0</v>
      </c>
      <c r="Q52" s="25">
        <v>48475</v>
      </c>
      <c r="S52" s="3">
        <v>85220</v>
      </c>
      <c r="U52" s="25">
        <v>1958625276</v>
      </c>
      <c r="V52" s="25"/>
      <c r="W52" s="25">
        <v>4106459814.9749999</v>
      </c>
      <c r="Y52" s="6">
        <v>1.4758089127652548E-3</v>
      </c>
      <c r="AA52" s="3"/>
      <c r="AB52" s="25"/>
    </row>
    <row r="53" spans="1:28" x14ac:dyDescent="0.5">
      <c r="A53" s="1" t="s">
        <v>59</v>
      </c>
      <c r="C53" s="3">
        <v>1646884</v>
      </c>
      <c r="E53" s="25">
        <v>58658168616</v>
      </c>
      <c r="F53" s="25"/>
      <c r="G53" s="25">
        <v>60637629889.008003</v>
      </c>
      <c r="I53" s="25">
        <v>0</v>
      </c>
      <c r="K53" s="25">
        <v>0</v>
      </c>
      <c r="M53" s="25">
        <v>0</v>
      </c>
      <c r="O53" s="25">
        <v>0</v>
      </c>
      <c r="Q53" s="25">
        <v>1646884</v>
      </c>
      <c r="S53" s="3">
        <v>37890</v>
      </c>
      <c r="U53" s="25">
        <v>58658168616</v>
      </c>
      <c r="V53" s="25"/>
      <c r="W53" s="25">
        <v>62029152173.178001</v>
      </c>
      <c r="Y53" s="6">
        <v>2.229248056796233E-2</v>
      </c>
      <c r="AA53" s="3"/>
      <c r="AB53" s="25"/>
    </row>
    <row r="54" spans="1:28" x14ac:dyDescent="0.5">
      <c r="A54" s="1" t="s">
        <v>60</v>
      </c>
      <c r="C54" s="3">
        <v>260059</v>
      </c>
      <c r="E54" s="25">
        <v>802114666</v>
      </c>
      <c r="F54" s="25"/>
      <c r="G54" s="25">
        <v>16402564125.877501</v>
      </c>
      <c r="I54" s="25">
        <v>0</v>
      </c>
      <c r="K54" s="25">
        <v>0</v>
      </c>
      <c r="M54" s="25">
        <v>-260059</v>
      </c>
      <c r="O54" s="25">
        <v>16394405439</v>
      </c>
      <c r="Q54" s="25">
        <v>0</v>
      </c>
      <c r="S54" s="3">
        <v>0</v>
      </c>
      <c r="U54" s="25">
        <v>0</v>
      </c>
      <c r="V54" s="25"/>
      <c r="W54" s="25">
        <v>0</v>
      </c>
      <c r="Y54" s="6">
        <v>0</v>
      </c>
      <c r="AA54" s="3"/>
      <c r="AB54" s="25"/>
    </row>
    <row r="55" spans="1:28" x14ac:dyDescent="0.5">
      <c r="A55" s="1" t="s">
        <v>61</v>
      </c>
      <c r="C55" s="3">
        <v>2042880</v>
      </c>
      <c r="E55" s="25">
        <v>7749031514</v>
      </c>
      <c r="F55" s="25"/>
      <c r="G55" s="25">
        <v>51113344826.879997</v>
      </c>
      <c r="I55" s="25">
        <v>1986469</v>
      </c>
      <c r="K55" s="25">
        <v>0</v>
      </c>
      <c r="M55" s="25">
        <v>0</v>
      </c>
      <c r="O55" s="25">
        <v>0</v>
      </c>
      <c r="Q55" s="25">
        <v>4029349</v>
      </c>
      <c r="S55" s="3">
        <v>15900</v>
      </c>
      <c r="U55" s="25">
        <v>7749031514</v>
      </c>
      <c r="V55" s="25"/>
      <c r="W55" s="25">
        <v>63685452537.855003</v>
      </c>
      <c r="Y55" s="6">
        <v>2.2887733644954035E-2</v>
      </c>
      <c r="AA55" s="3"/>
      <c r="AB55" s="25"/>
    </row>
    <row r="56" spans="1:28" x14ac:dyDescent="0.5">
      <c r="A56" s="1" t="s">
        <v>62</v>
      </c>
      <c r="C56" s="3">
        <v>640317</v>
      </c>
      <c r="E56" s="25">
        <v>10081235048</v>
      </c>
      <c r="F56" s="25"/>
      <c r="G56" s="25">
        <v>20000326531.394699</v>
      </c>
      <c r="I56" s="25">
        <v>0</v>
      </c>
      <c r="K56" s="25">
        <v>0</v>
      </c>
      <c r="M56" s="25">
        <v>0</v>
      </c>
      <c r="O56" s="25">
        <v>0</v>
      </c>
      <c r="Q56" s="25">
        <v>640317</v>
      </c>
      <c r="S56" s="3">
        <v>34163</v>
      </c>
      <c r="U56" s="25">
        <v>10081235048</v>
      </c>
      <c r="V56" s="25"/>
      <c r="W56" s="25">
        <v>21744992530.4576</v>
      </c>
      <c r="Y56" s="6">
        <v>7.814871015524253E-3</v>
      </c>
      <c r="AA56" s="3"/>
      <c r="AB56" s="25"/>
    </row>
    <row r="57" spans="1:28" x14ac:dyDescent="0.5">
      <c r="A57" s="1" t="s">
        <v>63</v>
      </c>
      <c r="C57" s="3">
        <v>255799</v>
      </c>
      <c r="E57" s="25">
        <v>1450726583</v>
      </c>
      <c r="F57" s="25"/>
      <c r="G57" s="25">
        <v>13260545338.7925</v>
      </c>
      <c r="I57" s="25">
        <v>0</v>
      </c>
      <c r="K57" s="25">
        <v>0</v>
      </c>
      <c r="M57" s="25">
        <v>-255799</v>
      </c>
      <c r="O57" s="25">
        <v>14774624221</v>
      </c>
      <c r="Q57" s="25">
        <v>0</v>
      </c>
      <c r="S57" s="3">
        <v>0</v>
      </c>
      <c r="U57" s="25">
        <v>0</v>
      </c>
      <c r="V57" s="25"/>
      <c r="W57" s="25">
        <v>0</v>
      </c>
      <c r="Y57" s="6">
        <v>0</v>
      </c>
      <c r="AA57" s="3"/>
      <c r="AB57" s="25"/>
    </row>
    <row r="58" spans="1:28" x14ac:dyDescent="0.5">
      <c r="A58" s="1" t="s">
        <v>64</v>
      </c>
      <c r="C58" s="3">
        <v>1700046</v>
      </c>
      <c r="E58" s="25">
        <v>23742730416</v>
      </c>
      <c r="F58" s="25"/>
      <c r="G58" s="25">
        <v>27376877766.060001</v>
      </c>
      <c r="I58" s="25">
        <v>0</v>
      </c>
      <c r="K58" s="25">
        <v>0</v>
      </c>
      <c r="M58" s="25">
        <v>-1450120</v>
      </c>
      <c r="O58" s="25">
        <v>27687285904</v>
      </c>
      <c r="Q58" s="25">
        <v>249926</v>
      </c>
      <c r="S58" s="3">
        <v>22050</v>
      </c>
      <c r="U58" s="25">
        <v>3490450048</v>
      </c>
      <c r="V58" s="25"/>
      <c r="W58" s="25">
        <v>5478078633.6149998</v>
      </c>
      <c r="Y58" s="6">
        <v>1.9687510986558E-3</v>
      </c>
      <c r="AA58" s="3"/>
      <c r="AB58" s="25"/>
    </row>
    <row r="59" spans="1:28" x14ac:dyDescent="0.5">
      <c r="A59" s="1" t="s">
        <v>65</v>
      </c>
      <c r="C59" s="3">
        <v>0</v>
      </c>
      <c r="E59" s="25">
        <v>0</v>
      </c>
      <c r="F59" s="25"/>
      <c r="G59" s="25">
        <v>0</v>
      </c>
      <c r="I59" s="25">
        <v>35000</v>
      </c>
      <c r="K59" s="25">
        <v>13505371364</v>
      </c>
      <c r="M59" s="25">
        <v>0</v>
      </c>
      <c r="O59" s="25">
        <v>0</v>
      </c>
      <c r="Q59" s="25">
        <v>35000</v>
      </c>
      <c r="S59" s="3">
        <v>432430</v>
      </c>
      <c r="U59" s="25">
        <v>13505371364</v>
      </c>
      <c r="V59" s="25"/>
      <c r="W59" s="25">
        <v>15044996452.5</v>
      </c>
      <c r="Y59" s="6">
        <v>5.4069784820861113E-3</v>
      </c>
      <c r="AA59" s="3"/>
      <c r="AB59" s="25"/>
    </row>
    <row r="60" spans="1:28" x14ac:dyDescent="0.5">
      <c r="A60" s="1" t="s">
        <v>66</v>
      </c>
      <c r="C60" s="3">
        <v>0</v>
      </c>
      <c r="E60" s="25">
        <v>0</v>
      </c>
      <c r="F60" s="25"/>
      <c r="G60" s="25">
        <v>0</v>
      </c>
      <c r="I60" s="25">
        <v>1037848</v>
      </c>
      <c r="K60" s="25">
        <v>25918404542</v>
      </c>
      <c r="M60" s="25">
        <v>0</v>
      </c>
      <c r="O60" s="25">
        <v>0</v>
      </c>
      <c r="Q60" s="25">
        <v>1037848</v>
      </c>
      <c r="S60" s="3">
        <v>23520</v>
      </c>
      <c r="U60" s="25">
        <v>25918404542</v>
      </c>
      <c r="V60" s="25"/>
      <c r="W60" s="25">
        <v>24264944359.487999</v>
      </c>
      <c r="Y60" s="6">
        <v>8.720509335777683E-3</v>
      </c>
      <c r="AA60" s="3"/>
      <c r="AB60" s="25"/>
    </row>
    <row r="61" spans="1:28" x14ac:dyDescent="0.5">
      <c r="A61" s="1" t="s">
        <v>67</v>
      </c>
      <c r="C61" s="3">
        <v>0</v>
      </c>
      <c r="E61" s="25">
        <v>0</v>
      </c>
      <c r="F61" s="25"/>
      <c r="G61" s="25">
        <v>0</v>
      </c>
      <c r="I61" s="25">
        <v>61132</v>
      </c>
      <c r="K61" s="25">
        <v>886239861</v>
      </c>
      <c r="M61" s="25">
        <v>0</v>
      </c>
      <c r="O61" s="25">
        <v>0</v>
      </c>
      <c r="Q61" s="25">
        <v>61132</v>
      </c>
      <c r="S61" s="3">
        <v>17685</v>
      </c>
      <c r="U61" s="25">
        <v>886239861</v>
      </c>
      <c r="V61" s="25"/>
      <c r="W61" s="25">
        <v>1074686759.451</v>
      </c>
      <c r="Y61" s="6">
        <v>3.8622861771222541E-4</v>
      </c>
      <c r="AA61" s="3"/>
      <c r="AB61" s="25"/>
    </row>
    <row r="62" spans="1:28" x14ac:dyDescent="0.5">
      <c r="A62" s="1" t="s">
        <v>68</v>
      </c>
      <c r="C62" s="3">
        <v>0</v>
      </c>
      <c r="E62" s="25">
        <v>0</v>
      </c>
      <c r="F62" s="25"/>
      <c r="G62" s="25">
        <v>0</v>
      </c>
      <c r="I62" s="25">
        <v>184642</v>
      </c>
      <c r="K62" s="25">
        <v>7656816996</v>
      </c>
      <c r="M62" s="25">
        <v>0</v>
      </c>
      <c r="O62" s="25">
        <v>0</v>
      </c>
      <c r="Q62" s="25">
        <v>184642</v>
      </c>
      <c r="S62" s="3">
        <v>55520</v>
      </c>
      <c r="U62" s="25">
        <v>7656816996</v>
      </c>
      <c r="V62" s="25"/>
      <c r="W62" s="25">
        <v>10190328463.152</v>
      </c>
      <c r="Y62" s="6">
        <v>3.6622731616860449E-3</v>
      </c>
      <c r="AA62" s="3"/>
      <c r="AB62" s="25"/>
    </row>
    <row r="63" spans="1:28" x14ac:dyDescent="0.5">
      <c r="A63" s="1" t="s">
        <v>69</v>
      </c>
      <c r="C63" s="3">
        <v>0</v>
      </c>
      <c r="E63" s="25">
        <v>0</v>
      </c>
      <c r="F63" s="25"/>
      <c r="G63" s="25">
        <v>0</v>
      </c>
      <c r="I63" s="25">
        <v>827938</v>
      </c>
      <c r="K63" s="25">
        <v>16454077492</v>
      </c>
      <c r="M63" s="25">
        <v>0</v>
      </c>
      <c r="O63" s="25">
        <v>0</v>
      </c>
      <c r="Q63" s="25">
        <v>827938</v>
      </c>
      <c r="S63" s="3">
        <v>19830</v>
      </c>
      <c r="U63" s="25">
        <v>16454077492</v>
      </c>
      <c r="V63" s="25"/>
      <c r="W63" s="25">
        <v>16320323377.287001</v>
      </c>
      <c r="Y63" s="6">
        <v>5.8653145981310264E-3</v>
      </c>
      <c r="AA63" s="3"/>
      <c r="AB63" s="25"/>
    </row>
    <row r="64" spans="1:28" x14ac:dyDescent="0.5">
      <c r="A64" s="1" t="s">
        <v>70</v>
      </c>
      <c r="C64" s="3">
        <v>0</v>
      </c>
      <c r="E64" s="25">
        <v>0</v>
      </c>
      <c r="F64" s="25"/>
      <c r="G64" s="25">
        <v>0</v>
      </c>
      <c r="I64" s="25">
        <v>815911</v>
      </c>
      <c r="K64" s="25">
        <v>39238020218</v>
      </c>
      <c r="M64" s="25">
        <v>0</v>
      </c>
      <c r="O64" s="25">
        <v>0</v>
      </c>
      <c r="Q64" s="25">
        <v>815911</v>
      </c>
      <c r="S64" s="3">
        <v>48350</v>
      </c>
      <c r="U64" s="25">
        <v>39238020218</v>
      </c>
      <c r="V64" s="25"/>
      <c r="W64" s="25">
        <v>39214573533.7425</v>
      </c>
      <c r="Y64" s="6">
        <v>1.409321404299143E-2</v>
      </c>
      <c r="AA64" s="3"/>
      <c r="AB64" s="25"/>
    </row>
    <row r="65" spans="1:28" x14ac:dyDescent="0.5">
      <c r="A65" s="1" t="s">
        <v>71</v>
      </c>
      <c r="C65" s="3">
        <v>0</v>
      </c>
      <c r="E65" s="25">
        <v>0</v>
      </c>
      <c r="F65" s="25"/>
      <c r="G65" s="25">
        <v>0</v>
      </c>
      <c r="I65" s="25">
        <v>6324</v>
      </c>
      <c r="K65" s="25">
        <v>158243554</v>
      </c>
      <c r="M65" s="25">
        <v>0</v>
      </c>
      <c r="O65" s="25">
        <v>0</v>
      </c>
      <c r="Q65" s="25">
        <v>6324</v>
      </c>
      <c r="S65" s="3">
        <v>26946</v>
      </c>
      <c r="U65" s="25">
        <v>158243554</v>
      </c>
      <c r="V65" s="25"/>
      <c r="W65" s="25">
        <v>169392585.3012</v>
      </c>
      <c r="Y65" s="6">
        <v>6.0877519422500813E-5</v>
      </c>
      <c r="AA65" s="3"/>
      <c r="AB65" s="25"/>
    </row>
    <row r="66" spans="1:28" x14ac:dyDescent="0.5">
      <c r="A66" s="1" t="s">
        <v>72</v>
      </c>
      <c r="C66" s="3">
        <v>0</v>
      </c>
      <c r="E66" s="25">
        <v>0</v>
      </c>
      <c r="F66" s="25"/>
      <c r="G66" s="25">
        <v>0</v>
      </c>
      <c r="I66" s="25">
        <v>5354926</v>
      </c>
      <c r="K66" s="25">
        <v>0</v>
      </c>
      <c r="M66" s="25">
        <v>0</v>
      </c>
      <c r="O66" s="25">
        <v>0</v>
      </c>
      <c r="Q66" s="25">
        <v>5354926</v>
      </c>
      <c r="S66" s="3">
        <v>8726</v>
      </c>
      <c r="U66" s="25">
        <v>37486981317</v>
      </c>
      <c r="V66" s="25"/>
      <c r="W66" s="25">
        <v>46449058124.5578</v>
      </c>
      <c r="Y66" s="6">
        <v>1.6693194882802256E-2</v>
      </c>
      <c r="AA66" s="3"/>
      <c r="AB66" s="25"/>
    </row>
    <row r="67" spans="1:28" x14ac:dyDescent="0.5">
      <c r="A67" s="1" t="s">
        <v>73</v>
      </c>
      <c r="C67" s="3">
        <v>0</v>
      </c>
      <c r="E67" s="25">
        <v>0</v>
      </c>
      <c r="F67" s="25"/>
      <c r="G67" s="25">
        <v>0</v>
      </c>
      <c r="I67" s="25">
        <v>639050</v>
      </c>
      <c r="K67" s="25">
        <v>38574257220</v>
      </c>
      <c r="M67" s="25">
        <v>0</v>
      </c>
      <c r="O67" s="25">
        <v>0</v>
      </c>
      <c r="Q67" s="25">
        <v>639050</v>
      </c>
      <c r="S67" s="3">
        <v>56380</v>
      </c>
      <c r="U67" s="25">
        <v>38574257220</v>
      </c>
      <c r="V67" s="25"/>
      <c r="W67" s="25">
        <v>35815262647.949997</v>
      </c>
      <c r="Y67" s="6">
        <v>1.2871545372518133E-2</v>
      </c>
      <c r="AA67" s="3"/>
      <c r="AB67" s="25"/>
    </row>
    <row r="68" spans="1:28" ht="22.5" thickBot="1" x14ac:dyDescent="0.55000000000000004">
      <c r="E68" s="5">
        <f>SUM(E9:E67)</f>
        <v>895542353110</v>
      </c>
      <c r="G68" s="5">
        <f>SUM(G9:G67)</f>
        <v>1368787619430.7722</v>
      </c>
      <c r="K68" s="5">
        <f>SUM(K9:K67)</f>
        <v>232039211288</v>
      </c>
      <c r="O68" s="5">
        <f>SUM(O9:O67)</f>
        <v>324597396555</v>
      </c>
      <c r="U68" s="5">
        <f>SUM(U9:U67)</f>
        <v>1006212146026</v>
      </c>
      <c r="W68" s="5">
        <f>SUM(W9:W67)</f>
        <v>1417709109141.2126</v>
      </c>
      <c r="Y68" s="7">
        <f>SUM(Y9:Y67)</f>
        <v>0.50950644429764824</v>
      </c>
    </row>
    <row r="69" spans="1:28" ht="22.5" thickTop="1" x14ac:dyDescent="0.5">
      <c r="Y69" s="3"/>
    </row>
    <row r="70" spans="1:28" x14ac:dyDescent="0.5">
      <c r="E70" s="3"/>
      <c r="W70" s="3"/>
    </row>
    <row r="71" spans="1:28" x14ac:dyDescent="0.5">
      <c r="E71" s="3"/>
      <c r="W71" s="3"/>
    </row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6"/>
  <sheetViews>
    <sheetView rightToLeft="1" topLeftCell="A4" workbookViewId="0">
      <selection activeCell="AI9" sqref="AI9:AI19"/>
    </sheetView>
  </sheetViews>
  <sheetFormatPr defaultRowHeight="21.75" x14ac:dyDescent="0.5"/>
  <cols>
    <col min="1" max="1" width="40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6.140625" style="1" bestFit="1" customWidth="1"/>
    <col min="26" max="26" width="1" style="1" customWidth="1"/>
    <col min="27" max="27" width="14.285156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6.5703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22.5" x14ac:dyDescent="0.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6" spans="1:37" ht="22.5" x14ac:dyDescent="0.5">
      <c r="A6" s="31" t="s">
        <v>75</v>
      </c>
      <c r="B6" s="31" t="s">
        <v>75</v>
      </c>
      <c r="C6" s="31" t="s">
        <v>75</v>
      </c>
      <c r="D6" s="31" t="s">
        <v>75</v>
      </c>
      <c r="E6" s="31" t="s">
        <v>75</v>
      </c>
      <c r="F6" s="31" t="s">
        <v>75</v>
      </c>
      <c r="G6" s="31" t="s">
        <v>75</v>
      </c>
      <c r="H6" s="31" t="s">
        <v>75</v>
      </c>
      <c r="I6" s="31" t="s">
        <v>75</v>
      </c>
      <c r="J6" s="31" t="s">
        <v>75</v>
      </c>
      <c r="K6" s="31" t="s">
        <v>75</v>
      </c>
      <c r="L6" s="31" t="s">
        <v>75</v>
      </c>
      <c r="M6" s="31" t="s">
        <v>75</v>
      </c>
      <c r="O6" s="31" t="s">
        <v>258</v>
      </c>
      <c r="P6" s="31" t="s">
        <v>4</v>
      </c>
      <c r="Q6" s="31" t="s">
        <v>4</v>
      </c>
      <c r="R6" s="31" t="s">
        <v>4</v>
      </c>
      <c r="S6" s="31" t="s">
        <v>4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C6" s="31" t="s">
        <v>6</v>
      </c>
      <c r="AD6" s="31" t="s">
        <v>6</v>
      </c>
      <c r="AE6" s="31" t="s">
        <v>6</v>
      </c>
      <c r="AF6" s="31" t="s">
        <v>6</v>
      </c>
      <c r="AG6" s="31" t="s">
        <v>6</v>
      </c>
      <c r="AH6" s="31" t="s">
        <v>6</v>
      </c>
      <c r="AI6" s="31" t="s">
        <v>6</v>
      </c>
      <c r="AJ6" s="31" t="s">
        <v>6</v>
      </c>
      <c r="AK6" s="31" t="s">
        <v>6</v>
      </c>
    </row>
    <row r="7" spans="1:37" ht="22.5" x14ac:dyDescent="0.5">
      <c r="A7" s="33" t="s">
        <v>76</v>
      </c>
      <c r="C7" s="33" t="s">
        <v>77</v>
      </c>
      <c r="E7" s="33" t="s">
        <v>78</v>
      </c>
      <c r="G7" s="33" t="s">
        <v>79</v>
      </c>
      <c r="I7" s="33" t="s">
        <v>80</v>
      </c>
      <c r="K7" s="33" t="s">
        <v>81</v>
      </c>
      <c r="M7" s="33" t="s">
        <v>74</v>
      </c>
      <c r="O7" s="33" t="s">
        <v>7</v>
      </c>
      <c r="Q7" s="33" t="s">
        <v>8</v>
      </c>
      <c r="S7" s="33" t="s">
        <v>9</v>
      </c>
      <c r="U7" s="31" t="s">
        <v>10</v>
      </c>
      <c r="V7" s="31" t="s">
        <v>10</v>
      </c>
      <c r="W7" s="31" t="s">
        <v>10</v>
      </c>
      <c r="Y7" s="31" t="s">
        <v>11</v>
      </c>
      <c r="Z7" s="31" t="s">
        <v>11</v>
      </c>
      <c r="AA7" s="31" t="s">
        <v>11</v>
      </c>
      <c r="AC7" s="33" t="s">
        <v>7</v>
      </c>
      <c r="AE7" s="33" t="s">
        <v>82</v>
      </c>
      <c r="AG7" s="33" t="s">
        <v>8</v>
      </c>
      <c r="AI7" s="33" t="s">
        <v>9</v>
      </c>
      <c r="AK7" s="33" t="s">
        <v>13</v>
      </c>
    </row>
    <row r="8" spans="1:37" ht="22.5" x14ac:dyDescent="0.5">
      <c r="A8" s="31" t="s">
        <v>76</v>
      </c>
      <c r="C8" s="31" t="s">
        <v>77</v>
      </c>
      <c r="E8" s="31" t="s">
        <v>78</v>
      </c>
      <c r="G8" s="31" t="s">
        <v>79</v>
      </c>
      <c r="I8" s="31" t="s">
        <v>80</v>
      </c>
      <c r="K8" s="31" t="s">
        <v>81</v>
      </c>
      <c r="M8" s="31" t="s">
        <v>74</v>
      </c>
      <c r="O8" s="31" t="s">
        <v>7</v>
      </c>
      <c r="Q8" s="31" t="s">
        <v>8</v>
      </c>
      <c r="S8" s="31" t="s">
        <v>9</v>
      </c>
      <c r="U8" s="31" t="s">
        <v>7</v>
      </c>
      <c r="W8" s="31" t="s">
        <v>8</v>
      </c>
      <c r="Y8" s="31" t="s">
        <v>7</v>
      </c>
      <c r="AA8" s="31" t="s">
        <v>14</v>
      </c>
      <c r="AC8" s="31" t="s">
        <v>7</v>
      </c>
      <c r="AE8" s="31" t="s">
        <v>82</v>
      </c>
      <c r="AG8" s="31" t="s">
        <v>8</v>
      </c>
      <c r="AI8" s="31" t="s">
        <v>9</v>
      </c>
      <c r="AK8" s="31" t="s">
        <v>13</v>
      </c>
    </row>
    <row r="9" spans="1:37" x14ac:dyDescent="0.5">
      <c r="A9" s="1" t="s">
        <v>83</v>
      </c>
      <c r="C9" s="1" t="s">
        <v>84</v>
      </c>
      <c r="E9" s="1" t="s">
        <v>84</v>
      </c>
      <c r="G9" s="1" t="s">
        <v>85</v>
      </c>
      <c r="I9" s="1" t="s">
        <v>86</v>
      </c>
      <c r="K9" s="3">
        <v>19</v>
      </c>
      <c r="M9" s="3">
        <v>19</v>
      </c>
      <c r="O9" s="3">
        <v>3250</v>
      </c>
      <c r="Q9" s="3">
        <v>3151533205</v>
      </c>
      <c r="S9" s="3">
        <v>3217556962</v>
      </c>
      <c r="U9" s="3">
        <v>0</v>
      </c>
      <c r="W9" s="3">
        <v>0</v>
      </c>
      <c r="Y9" s="3">
        <v>0</v>
      </c>
      <c r="AA9" s="3">
        <v>0</v>
      </c>
      <c r="AC9" s="3">
        <v>3250</v>
      </c>
      <c r="AE9" s="3">
        <v>990010</v>
      </c>
      <c r="AG9" s="3">
        <v>3151533205</v>
      </c>
      <c r="AI9" s="3">
        <v>3216949322</v>
      </c>
      <c r="AK9" s="6">
        <v>1.1561302667588984E-3</v>
      </c>
    </row>
    <row r="10" spans="1:37" x14ac:dyDescent="0.5">
      <c r="A10" s="1" t="s">
        <v>87</v>
      </c>
      <c r="C10" s="1" t="s">
        <v>84</v>
      </c>
      <c r="E10" s="1" t="s">
        <v>84</v>
      </c>
      <c r="G10" s="1" t="s">
        <v>88</v>
      </c>
      <c r="I10" s="1" t="s">
        <v>89</v>
      </c>
      <c r="K10" s="3">
        <v>20</v>
      </c>
      <c r="M10" s="3">
        <v>20</v>
      </c>
      <c r="O10" s="3">
        <v>5250</v>
      </c>
      <c r="Q10" s="3">
        <v>5251704726</v>
      </c>
      <c r="S10" s="3">
        <v>5301633404</v>
      </c>
      <c r="U10" s="3">
        <v>0</v>
      </c>
      <c r="W10" s="3">
        <v>0</v>
      </c>
      <c r="Y10" s="3">
        <v>0</v>
      </c>
      <c r="AA10" s="3">
        <v>0</v>
      </c>
      <c r="AC10" s="3">
        <v>5250</v>
      </c>
      <c r="AE10" s="3">
        <v>1000000</v>
      </c>
      <c r="AG10" s="3">
        <v>5251704726</v>
      </c>
      <c r="AI10" s="3">
        <v>5249048437</v>
      </c>
      <c r="AK10" s="6">
        <v>1.8864405877324507E-3</v>
      </c>
    </row>
    <row r="11" spans="1:37" x14ac:dyDescent="0.5">
      <c r="A11" s="1" t="s">
        <v>90</v>
      </c>
      <c r="C11" s="1" t="s">
        <v>84</v>
      </c>
      <c r="E11" s="1" t="s">
        <v>84</v>
      </c>
      <c r="G11" s="1" t="s">
        <v>91</v>
      </c>
      <c r="I11" s="1" t="s">
        <v>92</v>
      </c>
      <c r="K11" s="3">
        <v>20</v>
      </c>
      <c r="M11" s="3">
        <v>20</v>
      </c>
      <c r="O11" s="3">
        <v>55000</v>
      </c>
      <c r="Q11" s="3">
        <v>54609563250</v>
      </c>
      <c r="S11" s="3">
        <v>54990251210</v>
      </c>
      <c r="U11" s="3">
        <v>0</v>
      </c>
      <c r="W11" s="3">
        <v>0</v>
      </c>
      <c r="Y11" s="3">
        <v>0</v>
      </c>
      <c r="AA11" s="3">
        <v>0</v>
      </c>
      <c r="AC11" s="3">
        <v>55000</v>
      </c>
      <c r="AE11" s="3">
        <v>1000004</v>
      </c>
      <c r="AG11" s="3">
        <v>54609563250</v>
      </c>
      <c r="AI11" s="3">
        <v>54990251210</v>
      </c>
      <c r="AK11" s="6">
        <v>1.9762789971783129E-2</v>
      </c>
    </row>
    <row r="12" spans="1:37" x14ac:dyDescent="0.5">
      <c r="A12" s="1" t="s">
        <v>93</v>
      </c>
      <c r="C12" s="1" t="s">
        <v>84</v>
      </c>
      <c r="E12" s="1" t="s">
        <v>84</v>
      </c>
      <c r="G12" s="1" t="s">
        <v>94</v>
      </c>
      <c r="I12" s="1" t="s">
        <v>95</v>
      </c>
      <c r="K12" s="3">
        <v>0</v>
      </c>
      <c r="M12" s="3">
        <v>0</v>
      </c>
      <c r="O12" s="3">
        <v>2752</v>
      </c>
      <c r="Q12" s="3">
        <v>2319811386</v>
      </c>
      <c r="S12" s="3">
        <v>2390028232</v>
      </c>
      <c r="U12" s="3">
        <v>0</v>
      </c>
      <c r="W12" s="3">
        <v>0</v>
      </c>
      <c r="Y12" s="3">
        <v>0</v>
      </c>
      <c r="AA12" s="3">
        <v>0</v>
      </c>
      <c r="AC12" s="3">
        <v>2752</v>
      </c>
      <c r="AE12" s="3">
        <v>892961</v>
      </c>
      <c r="AG12" s="3">
        <v>2319811386</v>
      </c>
      <c r="AI12" s="3">
        <v>2456983263</v>
      </c>
      <c r="AK12" s="6">
        <v>8.8300822641132633E-4</v>
      </c>
    </row>
    <row r="13" spans="1:37" x14ac:dyDescent="0.5">
      <c r="A13" s="1" t="s">
        <v>96</v>
      </c>
      <c r="C13" s="1" t="s">
        <v>84</v>
      </c>
      <c r="E13" s="1" t="s">
        <v>84</v>
      </c>
      <c r="G13" s="1" t="s">
        <v>97</v>
      </c>
      <c r="I13" s="1" t="s">
        <v>98</v>
      </c>
      <c r="K13" s="3">
        <v>0</v>
      </c>
      <c r="M13" s="3">
        <v>0</v>
      </c>
      <c r="O13" s="3">
        <v>105361</v>
      </c>
      <c r="Q13" s="3">
        <v>78370176704</v>
      </c>
      <c r="S13" s="3">
        <v>79320978412</v>
      </c>
      <c r="U13" s="3">
        <v>0</v>
      </c>
      <c r="W13" s="3">
        <v>0</v>
      </c>
      <c r="Y13" s="3">
        <v>0</v>
      </c>
      <c r="AA13" s="3">
        <v>0</v>
      </c>
      <c r="AC13" s="3">
        <v>105361</v>
      </c>
      <c r="AE13" s="3">
        <v>792199</v>
      </c>
      <c r="AG13" s="3">
        <v>78370176704</v>
      </c>
      <c r="AI13" s="3">
        <v>83451750467</v>
      </c>
      <c r="AK13" s="6">
        <v>2.9991487235778637E-2</v>
      </c>
    </row>
    <row r="14" spans="1:37" x14ac:dyDescent="0.5">
      <c r="A14" s="1" t="s">
        <v>99</v>
      </c>
      <c r="C14" s="1" t="s">
        <v>84</v>
      </c>
      <c r="E14" s="1" t="s">
        <v>84</v>
      </c>
      <c r="G14" s="1" t="s">
        <v>100</v>
      </c>
      <c r="I14" s="1" t="s">
        <v>101</v>
      </c>
      <c r="K14" s="3">
        <v>0</v>
      </c>
      <c r="M14" s="3">
        <v>0</v>
      </c>
      <c r="O14" s="3">
        <v>78542</v>
      </c>
      <c r="Q14" s="3">
        <v>57851688353</v>
      </c>
      <c r="S14" s="3">
        <v>57954510886</v>
      </c>
      <c r="U14" s="3">
        <v>0</v>
      </c>
      <c r="W14" s="3">
        <v>0</v>
      </c>
      <c r="Y14" s="3">
        <v>0</v>
      </c>
      <c r="AA14" s="3">
        <v>0</v>
      </c>
      <c r="AC14" s="3">
        <v>78542</v>
      </c>
      <c r="AE14" s="3">
        <v>761220</v>
      </c>
      <c r="AG14" s="3">
        <v>57851688353</v>
      </c>
      <c r="AI14" s="3">
        <v>59776904711</v>
      </c>
      <c r="AK14" s="6">
        <v>2.1483051758671653E-2</v>
      </c>
    </row>
    <row r="15" spans="1:37" x14ac:dyDescent="0.5">
      <c r="A15" s="1" t="s">
        <v>102</v>
      </c>
      <c r="C15" s="1" t="s">
        <v>84</v>
      </c>
      <c r="E15" s="1" t="s">
        <v>84</v>
      </c>
      <c r="G15" s="1" t="s">
        <v>103</v>
      </c>
      <c r="I15" s="1" t="s">
        <v>104</v>
      </c>
      <c r="K15" s="3">
        <v>0</v>
      </c>
      <c r="M15" s="3">
        <v>0</v>
      </c>
      <c r="O15" s="3">
        <v>6728</v>
      </c>
      <c r="Q15" s="3">
        <v>5096075112</v>
      </c>
      <c r="S15" s="3">
        <v>6088449436</v>
      </c>
      <c r="U15" s="3">
        <v>0</v>
      </c>
      <c r="W15" s="3">
        <v>0</v>
      </c>
      <c r="Y15" s="3">
        <v>0</v>
      </c>
      <c r="AA15" s="3">
        <v>0</v>
      </c>
      <c r="AC15" s="3">
        <v>6728</v>
      </c>
      <c r="AE15" s="3">
        <v>911450</v>
      </c>
      <c r="AG15" s="3">
        <v>5096075112</v>
      </c>
      <c r="AI15" s="3">
        <v>6131124132</v>
      </c>
      <c r="AK15" s="6">
        <v>2.2034472628416121E-3</v>
      </c>
    </row>
    <row r="16" spans="1:37" x14ac:dyDescent="0.5">
      <c r="A16" s="1" t="s">
        <v>105</v>
      </c>
      <c r="C16" s="1" t="s">
        <v>84</v>
      </c>
      <c r="E16" s="1" t="s">
        <v>84</v>
      </c>
      <c r="G16" s="1" t="s">
        <v>106</v>
      </c>
      <c r="I16" s="1" t="s">
        <v>107</v>
      </c>
      <c r="K16" s="3">
        <v>0</v>
      </c>
      <c r="M16" s="3">
        <v>0</v>
      </c>
      <c r="O16" s="3">
        <v>8571</v>
      </c>
      <c r="Q16" s="3">
        <v>6553013264</v>
      </c>
      <c r="S16" s="3">
        <v>7772959300</v>
      </c>
      <c r="U16" s="3">
        <v>0</v>
      </c>
      <c r="W16" s="3">
        <v>0</v>
      </c>
      <c r="Y16" s="3">
        <v>0</v>
      </c>
      <c r="AA16" s="3">
        <v>0</v>
      </c>
      <c r="AC16" s="3">
        <v>8571</v>
      </c>
      <c r="AE16" s="3">
        <v>911982</v>
      </c>
      <c r="AG16" s="3">
        <v>6553013264</v>
      </c>
      <c r="AI16" s="3">
        <v>7815180963</v>
      </c>
      <c r="AK16" s="6">
        <v>2.8086756573165112E-3</v>
      </c>
    </row>
    <row r="17" spans="1:37" x14ac:dyDescent="0.5">
      <c r="A17" s="1" t="s">
        <v>108</v>
      </c>
      <c r="C17" s="1" t="s">
        <v>84</v>
      </c>
      <c r="E17" s="1" t="s">
        <v>84</v>
      </c>
      <c r="G17" s="1" t="s">
        <v>109</v>
      </c>
      <c r="I17" s="1" t="s">
        <v>110</v>
      </c>
      <c r="K17" s="3">
        <v>0</v>
      </c>
      <c r="M17" s="3">
        <v>0</v>
      </c>
      <c r="O17" s="3">
        <v>70911</v>
      </c>
      <c r="Q17" s="3">
        <v>59554760242</v>
      </c>
      <c r="S17" s="3">
        <v>69091166298</v>
      </c>
      <c r="U17" s="3">
        <v>0</v>
      </c>
      <c r="W17" s="3">
        <v>0</v>
      </c>
      <c r="Y17" s="3">
        <v>0</v>
      </c>
      <c r="AA17" s="3">
        <v>0</v>
      </c>
      <c r="AC17" s="3">
        <v>70911</v>
      </c>
      <c r="AE17" s="3">
        <v>989998</v>
      </c>
      <c r="AG17" s="3">
        <v>59554760242</v>
      </c>
      <c r="AI17" s="3">
        <v>70189024111</v>
      </c>
      <c r="AK17" s="6">
        <v>2.522503373430425E-2</v>
      </c>
    </row>
    <row r="18" spans="1:37" x14ac:dyDescent="0.5">
      <c r="A18" s="1" t="s">
        <v>111</v>
      </c>
      <c r="C18" s="1" t="s">
        <v>84</v>
      </c>
      <c r="E18" s="1" t="s">
        <v>84</v>
      </c>
      <c r="G18" s="1" t="s">
        <v>112</v>
      </c>
      <c r="I18" s="1" t="s">
        <v>113</v>
      </c>
      <c r="K18" s="3">
        <v>0</v>
      </c>
      <c r="M18" s="3">
        <v>0</v>
      </c>
      <c r="O18" s="3">
        <v>738</v>
      </c>
      <c r="Q18" s="3">
        <v>617820172</v>
      </c>
      <c r="S18" s="3">
        <v>650463030</v>
      </c>
      <c r="U18" s="3">
        <v>0</v>
      </c>
      <c r="W18" s="3">
        <v>0</v>
      </c>
      <c r="Y18" s="3">
        <v>0</v>
      </c>
      <c r="AA18" s="3">
        <v>0</v>
      </c>
      <c r="AC18" s="3">
        <v>738</v>
      </c>
      <c r="AE18" s="3">
        <v>894774</v>
      </c>
      <c r="AG18" s="3">
        <v>617820172</v>
      </c>
      <c r="AI18" s="3">
        <v>660223524</v>
      </c>
      <c r="AK18" s="6">
        <v>2.3727585439489246E-4</v>
      </c>
    </row>
    <row r="19" spans="1:37" x14ac:dyDescent="0.5">
      <c r="A19" s="1" t="s">
        <v>114</v>
      </c>
      <c r="C19" s="1" t="s">
        <v>84</v>
      </c>
      <c r="E19" s="1" t="s">
        <v>84</v>
      </c>
      <c r="G19" s="1" t="s">
        <v>115</v>
      </c>
      <c r="I19" s="1" t="s">
        <v>116</v>
      </c>
      <c r="K19" s="3">
        <v>15</v>
      </c>
      <c r="M19" s="3">
        <v>15</v>
      </c>
      <c r="O19" s="3">
        <v>200000</v>
      </c>
      <c r="Q19" s="3">
        <v>193780000000</v>
      </c>
      <c r="S19" s="3">
        <v>205962662500</v>
      </c>
      <c r="U19" s="3">
        <v>0</v>
      </c>
      <c r="W19" s="3">
        <v>0</v>
      </c>
      <c r="Y19" s="3">
        <v>0</v>
      </c>
      <c r="AA19" s="3">
        <v>0</v>
      </c>
      <c r="AC19" s="3">
        <v>200000</v>
      </c>
      <c r="AE19" s="3">
        <v>1030000</v>
      </c>
      <c r="AG19" s="3">
        <v>193780000000</v>
      </c>
      <c r="AI19" s="3">
        <v>205962662500</v>
      </c>
      <c r="AK19" s="6">
        <v>7.4020335449505092E-2</v>
      </c>
    </row>
    <row r="20" spans="1:37" x14ac:dyDescent="0.5">
      <c r="A20" s="1" t="s">
        <v>117</v>
      </c>
      <c r="C20" s="1" t="s">
        <v>84</v>
      </c>
      <c r="E20" s="1" t="s">
        <v>84</v>
      </c>
      <c r="G20" s="1" t="s">
        <v>118</v>
      </c>
      <c r="I20" s="1" t="s">
        <v>119</v>
      </c>
      <c r="K20" s="3">
        <v>15</v>
      </c>
      <c r="M20" s="3">
        <v>15</v>
      </c>
      <c r="O20" s="3">
        <v>300000</v>
      </c>
      <c r="Q20" s="3">
        <v>290932721998</v>
      </c>
      <c r="S20" s="3">
        <v>293946712500</v>
      </c>
      <c r="U20" s="3">
        <v>0</v>
      </c>
      <c r="W20" s="3">
        <v>0</v>
      </c>
      <c r="Y20" s="3">
        <v>0</v>
      </c>
      <c r="AA20" s="3">
        <v>0</v>
      </c>
      <c r="AC20" s="3">
        <v>300000</v>
      </c>
      <c r="AE20" s="3">
        <v>980000</v>
      </c>
      <c r="AG20" s="3">
        <v>290932721998</v>
      </c>
      <c r="AI20" s="3">
        <v>293946712500</v>
      </c>
      <c r="AK20" s="6">
        <v>0.10564067292308009</v>
      </c>
    </row>
    <row r="21" spans="1:37" x14ac:dyDescent="0.5">
      <c r="A21" s="1" t="s">
        <v>120</v>
      </c>
      <c r="C21" s="1" t="s">
        <v>84</v>
      </c>
      <c r="E21" s="1" t="s">
        <v>84</v>
      </c>
      <c r="G21" s="1" t="s">
        <v>121</v>
      </c>
      <c r="I21" s="1" t="s">
        <v>122</v>
      </c>
      <c r="K21" s="3">
        <v>15</v>
      </c>
      <c r="M21" s="3">
        <v>15</v>
      </c>
      <c r="O21" s="3">
        <v>9400</v>
      </c>
      <c r="Q21" s="3">
        <v>7177404547</v>
      </c>
      <c r="S21" s="3">
        <v>9398127080</v>
      </c>
      <c r="U21" s="3">
        <v>0</v>
      </c>
      <c r="W21" s="3">
        <v>0</v>
      </c>
      <c r="Y21" s="3">
        <v>9400</v>
      </c>
      <c r="AA21" s="3">
        <v>9400000000</v>
      </c>
      <c r="AC21" s="3">
        <v>0</v>
      </c>
      <c r="AE21" s="3">
        <v>0</v>
      </c>
      <c r="AG21" s="3">
        <v>0</v>
      </c>
      <c r="AI21" s="3">
        <v>0</v>
      </c>
      <c r="AK21" s="6">
        <v>0</v>
      </c>
    </row>
    <row r="22" spans="1:37" x14ac:dyDescent="0.5">
      <c r="A22" s="1" t="s">
        <v>123</v>
      </c>
      <c r="C22" s="1" t="s">
        <v>84</v>
      </c>
      <c r="E22" s="1" t="s">
        <v>84</v>
      </c>
      <c r="G22" s="1" t="s">
        <v>124</v>
      </c>
      <c r="I22" s="1" t="s">
        <v>125</v>
      </c>
      <c r="K22" s="3">
        <v>18</v>
      </c>
      <c r="M22" s="3">
        <v>18</v>
      </c>
      <c r="O22" s="3">
        <v>1000</v>
      </c>
      <c r="Q22" s="3">
        <v>930674250</v>
      </c>
      <c r="S22" s="3">
        <v>1019150245</v>
      </c>
      <c r="U22" s="3">
        <v>0</v>
      </c>
      <c r="W22" s="3">
        <v>0</v>
      </c>
      <c r="Y22" s="3">
        <v>0</v>
      </c>
      <c r="AA22" s="3">
        <v>0</v>
      </c>
      <c r="AC22" s="3">
        <v>1000</v>
      </c>
      <c r="AE22" s="3">
        <v>1000000</v>
      </c>
      <c r="AG22" s="3">
        <v>930674250</v>
      </c>
      <c r="AI22" s="3">
        <v>999818750</v>
      </c>
      <c r="AK22" s="6">
        <v>3.5932201674517033E-4</v>
      </c>
    </row>
    <row r="23" spans="1:37" x14ac:dyDescent="0.5">
      <c r="A23" s="1" t="s">
        <v>126</v>
      </c>
      <c r="C23" s="1" t="s">
        <v>84</v>
      </c>
      <c r="E23" s="1" t="s">
        <v>84</v>
      </c>
      <c r="G23" s="1" t="s">
        <v>127</v>
      </c>
      <c r="I23" s="1" t="s">
        <v>128</v>
      </c>
      <c r="K23" s="3">
        <v>18</v>
      </c>
      <c r="M23" s="3">
        <v>18</v>
      </c>
      <c r="O23" s="3">
        <v>200000</v>
      </c>
      <c r="Q23" s="3">
        <v>151400000000</v>
      </c>
      <c r="S23" s="3">
        <v>160839642530</v>
      </c>
      <c r="U23" s="3">
        <v>0</v>
      </c>
      <c r="W23" s="3">
        <v>0</v>
      </c>
      <c r="Y23" s="3">
        <v>0</v>
      </c>
      <c r="AA23" s="3">
        <v>0</v>
      </c>
      <c r="AC23" s="3">
        <v>200000</v>
      </c>
      <c r="AE23" s="3">
        <v>800974</v>
      </c>
      <c r="AG23" s="3">
        <v>151400000000</v>
      </c>
      <c r="AI23" s="3">
        <v>160165869993</v>
      </c>
      <c r="AK23" s="6">
        <v>5.7561556451736398E-2</v>
      </c>
    </row>
    <row r="24" spans="1:37" ht="22.5" thickBot="1" x14ac:dyDescent="0.55000000000000004">
      <c r="Q24" s="5">
        <f>SUM(Q9:Q23)</f>
        <v>917596947209</v>
      </c>
      <c r="S24" s="5">
        <f>SUM(S9:S23)</f>
        <v>957944292025</v>
      </c>
      <c r="W24" s="5">
        <f>SUM(W9:W23)</f>
        <v>0</v>
      </c>
      <c r="AA24" s="5">
        <f>SUM(AA9:AA23)</f>
        <v>9400000000</v>
      </c>
      <c r="AE24" s="5">
        <f>SUM(AE9:AE23)</f>
        <v>12955572</v>
      </c>
      <c r="AG24" s="5">
        <f>SUM(AG9:AG23)</f>
        <v>910419542662</v>
      </c>
      <c r="AI24" s="5">
        <f>SUM(AI9:AI23)</f>
        <v>955012503883</v>
      </c>
      <c r="AK24" s="8">
        <f>SUM(AK9:AK23)</f>
        <v>0.34321922739706007</v>
      </c>
    </row>
    <row r="25" spans="1:37" ht="22.5" thickTop="1" x14ac:dyDescent="0.5">
      <c r="Q25" s="3"/>
      <c r="S25" s="3"/>
      <c r="AG25" s="3"/>
      <c r="AI25" s="3"/>
    </row>
    <row r="26" spans="1:37" x14ac:dyDescent="0.5">
      <c r="AK26" s="3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5"/>
  <sheetViews>
    <sheetView rightToLeft="1" workbookViewId="0">
      <selection activeCell="S13" sqref="S13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5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1" ht="22.5" x14ac:dyDescent="0.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1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21" ht="22.5" x14ac:dyDescent="0.5">
      <c r="A6" s="33" t="s">
        <v>130</v>
      </c>
      <c r="C6" s="31" t="s">
        <v>131</v>
      </c>
      <c r="D6" s="31" t="s">
        <v>131</v>
      </c>
      <c r="E6" s="31" t="s">
        <v>131</v>
      </c>
      <c r="F6" s="31" t="s">
        <v>131</v>
      </c>
      <c r="G6" s="31" t="s">
        <v>131</v>
      </c>
      <c r="H6" s="31" t="s">
        <v>131</v>
      </c>
      <c r="I6" s="31" t="s">
        <v>131</v>
      </c>
      <c r="K6" s="31" t="s">
        <v>257</v>
      </c>
      <c r="M6" s="31" t="s">
        <v>5</v>
      </c>
      <c r="N6" s="31" t="s">
        <v>5</v>
      </c>
      <c r="O6" s="31" t="s">
        <v>5</v>
      </c>
      <c r="Q6" s="31" t="s">
        <v>6</v>
      </c>
      <c r="R6" s="31" t="s">
        <v>6</v>
      </c>
      <c r="S6" s="31" t="s">
        <v>6</v>
      </c>
    </row>
    <row r="7" spans="1:21" ht="22.5" x14ac:dyDescent="0.5">
      <c r="A7" s="31" t="s">
        <v>130</v>
      </c>
      <c r="C7" s="31" t="s">
        <v>132</v>
      </c>
      <c r="E7" s="31" t="s">
        <v>133</v>
      </c>
      <c r="G7" s="31" t="s">
        <v>134</v>
      </c>
      <c r="I7" s="31" t="s">
        <v>81</v>
      </c>
      <c r="K7" s="31" t="s">
        <v>135</v>
      </c>
      <c r="M7" s="31" t="s">
        <v>136</v>
      </c>
      <c r="O7" s="31" t="s">
        <v>137</v>
      </c>
      <c r="Q7" s="31" t="s">
        <v>135</v>
      </c>
      <c r="S7" s="31" t="s">
        <v>129</v>
      </c>
    </row>
    <row r="8" spans="1:21" x14ac:dyDescent="0.5">
      <c r="A8" s="1" t="s">
        <v>138</v>
      </c>
      <c r="C8" s="9">
        <v>5801973401</v>
      </c>
      <c r="E8" s="1" t="s">
        <v>139</v>
      </c>
      <c r="G8" s="1" t="s">
        <v>140</v>
      </c>
      <c r="I8" s="1">
        <v>8</v>
      </c>
      <c r="K8" s="3">
        <v>93187661252</v>
      </c>
      <c r="M8" s="3">
        <v>441566945558</v>
      </c>
      <c r="O8" s="3">
        <v>180515243969</v>
      </c>
      <c r="Q8" s="3">
        <v>354239362841</v>
      </c>
      <c r="S8" s="6">
        <v>0.12730907703676519</v>
      </c>
      <c r="U8" s="27"/>
    </row>
    <row r="9" spans="1:21" x14ac:dyDescent="0.5">
      <c r="A9" s="1" t="s">
        <v>138</v>
      </c>
      <c r="C9" s="9">
        <v>8568481870</v>
      </c>
      <c r="E9" s="1" t="s">
        <v>141</v>
      </c>
      <c r="G9" s="1" t="s">
        <v>142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6">
        <v>1.796935778335675E-7</v>
      </c>
      <c r="U9" s="27"/>
    </row>
    <row r="10" spans="1:21" x14ac:dyDescent="0.5">
      <c r="A10" s="1" t="s">
        <v>143</v>
      </c>
      <c r="C10" s="1" t="s">
        <v>144</v>
      </c>
      <c r="E10" s="1" t="s">
        <v>139</v>
      </c>
      <c r="G10" s="1" t="s">
        <v>145</v>
      </c>
      <c r="I10" s="1">
        <v>8</v>
      </c>
      <c r="K10" s="3">
        <v>370898333</v>
      </c>
      <c r="M10" s="3">
        <v>5942438783</v>
      </c>
      <c r="O10" s="3">
        <v>20000000</v>
      </c>
      <c r="Q10" s="3">
        <v>6293337116</v>
      </c>
      <c r="S10" s="6">
        <v>2.2617445257736507E-3</v>
      </c>
      <c r="U10" s="27"/>
    </row>
    <row r="11" spans="1:21" ht="22.5" thickBot="1" x14ac:dyDescent="0.55000000000000004">
      <c r="K11" s="5">
        <f>SUM(K8:K10)</f>
        <v>93559059585</v>
      </c>
      <c r="M11" s="5">
        <f>SUM(M8:M10)</f>
        <v>447509384341</v>
      </c>
      <c r="O11" s="5">
        <f>SUM(O8:O10)</f>
        <v>180535243969</v>
      </c>
      <c r="Q11" s="5">
        <f>SUM(Q8:Q10)</f>
        <v>360533199957</v>
      </c>
      <c r="S11" s="8">
        <f>SUM(S8:S10)</f>
        <v>0.12957100125611667</v>
      </c>
    </row>
    <row r="12" spans="1:21" ht="22.5" thickTop="1" x14ac:dyDescent="0.5"/>
    <row r="13" spans="1:21" x14ac:dyDescent="0.5">
      <c r="K13" s="3"/>
      <c r="Q13" s="3"/>
      <c r="S13" s="3"/>
    </row>
    <row r="14" spans="1:21" x14ac:dyDescent="0.5">
      <c r="Q14" s="3"/>
      <c r="S14" s="3"/>
    </row>
    <row r="15" spans="1:21" x14ac:dyDescent="0.5">
      <c r="Q15" s="3"/>
    </row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22"/>
  <sheetViews>
    <sheetView rightToLeft="1" workbookViewId="0">
      <selection activeCell="E22" sqref="E22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32" t="s">
        <v>0</v>
      </c>
      <c r="B2" s="32"/>
      <c r="C2" s="32"/>
      <c r="D2" s="32"/>
      <c r="E2" s="32"/>
      <c r="F2" s="32"/>
      <c r="G2" s="32"/>
      <c r="H2" s="4"/>
      <c r="I2" s="4"/>
    </row>
    <row r="3" spans="1:9" ht="22.5" x14ac:dyDescent="0.5">
      <c r="A3" s="32" t="s">
        <v>146</v>
      </c>
      <c r="B3" s="32"/>
      <c r="C3" s="32"/>
      <c r="D3" s="32"/>
      <c r="E3" s="32"/>
      <c r="F3" s="32"/>
      <c r="G3" s="32"/>
      <c r="H3" s="4"/>
      <c r="I3" s="4"/>
    </row>
    <row r="4" spans="1:9" ht="22.5" x14ac:dyDescent="0.5">
      <c r="A4" s="32" t="s">
        <v>2</v>
      </c>
      <c r="B4" s="32"/>
      <c r="C4" s="32"/>
      <c r="D4" s="32"/>
      <c r="E4" s="32"/>
      <c r="F4" s="32"/>
      <c r="G4" s="32"/>
      <c r="H4" s="4"/>
      <c r="I4" s="4"/>
    </row>
    <row r="6" spans="1:9" ht="22.5" x14ac:dyDescent="0.5">
      <c r="A6" s="31" t="s">
        <v>150</v>
      </c>
      <c r="C6" s="31" t="s">
        <v>135</v>
      </c>
      <c r="E6" s="31" t="s">
        <v>245</v>
      </c>
      <c r="G6" s="31" t="s">
        <v>13</v>
      </c>
    </row>
    <row r="7" spans="1:9" x14ac:dyDescent="0.5">
      <c r="A7" s="1" t="s">
        <v>254</v>
      </c>
      <c r="C7" s="3">
        <v>139345298271</v>
      </c>
      <c r="E7" s="6">
        <f>C7/$C$11</f>
        <v>0.90953238512445567</v>
      </c>
      <c r="G7" s="6">
        <v>5.0078910401203235E-2</v>
      </c>
      <c r="I7" s="6"/>
    </row>
    <row r="8" spans="1:9" x14ac:dyDescent="0.5">
      <c r="A8" s="1" t="s">
        <v>255</v>
      </c>
      <c r="C8" s="3">
        <v>13822548248</v>
      </c>
      <c r="E8" s="6">
        <f t="shared" ref="E8:E10" si="0">C8/$C$11</f>
        <v>9.0222314154088351E-2</v>
      </c>
      <c r="G8" s="6">
        <v>4.9676462989204605E-3</v>
      </c>
      <c r="I8" s="6"/>
    </row>
    <row r="9" spans="1:9" x14ac:dyDescent="0.5">
      <c r="A9" s="1" t="s">
        <v>256</v>
      </c>
      <c r="C9" s="3">
        <v>31139570</v>
      </c>
      <c r="E9" s="6">
        <f t="shared" si="0"/>
        <v>2.0325369944501601E-4</v>
      </c>
      <c r="G9" s="6">
        <v>1.1191161490997648E-5</v>
      </c>
      <c r="I9" s="6"/>
    </row>
    <row r="10" spans="1:9" x14ac:dyDescent="0.5">
      <c r="A10" s="1" t="s">
        <v>261</v>
      </c>
      <c r="C10" s="30">
        <f>'سایر درآمدها'!C10</f>
        <v>6441832</v>
      </c>
      <c r="E10" s="6">
        <f t="shared" si="0"/>
        <v>4.2047022011006779E-5</v>
      </c>
      <c r="G10" s="6">
        <v>2.3151116797655316E-6</v>
      </c>
      <c r="I10" s="6"/>
    </row>
    <row r="11" spans="1:9" ht="22.5" thickBot="1" x14ac:dyDescent="0.55000000000000004">
      <c r="C11" s="5">
        <f>SUM(C7:C10)</f>
        <v>153205427921</v>
      </c>
      <c r="E11" s="7">
        <f>SUM(E7:E10)</f>
        <v>1</v>
      </c>
      <c r="G11" s="7">
        <f>SUM(G7:G10)</f>
        <v>5.5060062973294452E-2</v>
      </c>
    </row>
    <row r="12" spans="1:9" ht="22.5" thickTop="1" x14ac:dyDescent="0.5"/>
    <row r="13" spans="1:9" x14ac:dyDescent="0.5">
      <c r="E13" s="3"/>
      <c r="G13" s="3"/>
    </row>
    <row r="14" spans="1:9" x14ac:dyDescent="0.5">
      <c r="E14" s="3"/>
      <c r="G14" s="3"/>
    </row>
    <row r="15" spans="1:9" x14ac:dyDescent="0.5">
      <c r="E15" s="3"/>
    </row>
    <row r="16" spans="1:9" x14ac:dyDescent="0.5">
      <c r="E16" s="3"/>
    </row>
    <row r="17" spans="5:5" x14ac:dyDescent="0.5">
      <c r="E17" s="3"/>
    </row>
    <row r="18" spans="5:5" x14ac:dyDescent="0.5">
      <c r="E18" s="3"/>
    </row>
    <row r="19" spans="5:5" x14ac:dyDescent="0.5">
      <c r="E19" s="13"/>
    </row>
    <row r="20" spans="5:5" x14ac:dyDescent="0.5">
      <c r="E20" s="11"/>
    </row>
    <row r="22" spans="5:5" x14ac:dyDescent="0.5">
      <c r="E22" s="29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4"/>
  <sheetViews>
    <sheetView rightToLeft="1" workbookViewId="0">
      <selection activeCell="O16" sqref="O16:O18"/>
    </sheetView>
  </sheetViews>
  <sheetFormatPr defaultRowHeight="21.75" x14ac:dyDescent="0.5"/>
  <cols>
    <col min="1" max="1" width="40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8.140625" style="1" customWidth="1"/>
    <col min="10" max="10" width="1" style="1" customWidth="1"/>
    <col min="11" max="11" width="18.140625" style="1" customWidth="1"/>
    <col min="12" max="12" width="1" style="1" customWidth="1"/>
    <col min="13" max="13" width="18.140625" style="1" customWidth="1"/>
    <col min="14" max="14" width="1" style="1" customWidth="1"/>
    <col min="15" max="15" width="18.140625" style="1" customWidth="1"/>
    <col min="16" max="16" width="1" style="1" customWidth="1"/>
    <col min="17" max="17" width="18.140625" style="1" customWidth="1"/>
    <col min="18" max="18" width="1" style="1" customWidth="1"/>
    <col min="19" max="19" width="18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2.5" x14ac:dyDescent="0.5">
      <c r="A3" s="32" t="s">
        <v>146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2.5" x14ac:dyDescent="0.5">
      <c r="A6" s="31" t="s">
        <v>147</v>
      </c>
      <c r="B6" s="31" t="s">
        <v>147</v>
      </c>
      <c r="C6" s="31" t="s">
        <v>147</v>
      </c>
      <c r="D6" s="31" t="s">
        <v>147</v>
      </c>
      <c r="E6" s="31" t="s">
        <v>147</v>
      </c>
      <c r="F6" s="31" t="s">
        <v>147</v>
      </c>
      <c r="G6" s="31" t="s">
        <v>147</v>
      </c>
      <c r="I6" s="31" t="s">
        <v>148</v>
      </c>
      <c r="J6" s="31" t="s">
        <v>148</v>
      </c>
      <c r="K6" s="31" t="s">
        <v>148</v>
      </c>
      <c r="L6" s="31" t="s">
        <v>148</v>
      </c>
      <c r="M6" s="31" t="s">
        <v>148</v>
      </c>
      <c r="O6" s="31" t="s">
        <v>149</v>
      </c>
      <c r="P6" s="31" t="s">
        <v>149</v>
      </c>
      <c r="Q6" s="31" t="s">
        <v>149</v>
      </c>
      <c r="R6" s="31" t="s">
        <v>149</v>
      </c>
      <c r="S6" s="31" t="s">
        <v>149</v>
      </c>
    </row>
    <row r="7" spans="1:19" ht="22.5" x14ac:dyDescent="0.5">
      <c r="A7" s="31" t="s">
        <v>150</v>
      </c>
      <c r="C7" s="31" t="s">
        <v>151</v>
      </c>
      <c r="E7" s="31" t="s">
        <v>80</v>
      </c>
      <c r="G7" s="31" t="s">
        <v>81</v>
      </c>
      <c r="I7" s="31" t="s">
        <v>152</v>
      </c>
      <c r="K7" s="31" t="s">
        <v>153</v>
      </c>
      <c r="M7" s="31" t="s">
        <v>154</v>
      </c>
      <c r="O7" s="31" t="s">
        <v>152</v>
      </c>
      <c r="Q7" s="31" t="s">
        <v>153</v>
      </c>
      <c r="S7" s="31" t="s">
        <v>154</v>
      </c>
    </row>
    <row r="8" spans="1:19" x14ac:dyDescent="0.5">
      <c r="A8" s="1" t="s">
        <v>117</v>
      </c>
      <c r="C8" s="1" t="s">
        <v>155</v>
      </c>
      <c r="E8" s="1" t="s">
        <v>119</v>
      </c>
      <c r="G8" s="3">
        <v>15</v>
      </c>
      <c r="I8" s="3">
        <v>3723872955</v>
      </c>
      <c r="K8" s="1" t="s">
        <v>155</v>
      </c>
      <c r="M8" s="3">
        <v>3723872955</v>
      </c>
      <c r="O8" s="3">
        <v>13088934429</v>
      </c>
      <c r="Q8" s="1" t="s">
        <v>155</v>
      </c>
      <c r="S8" s="3">
        <v>13088934429</v>
      </c>
    </row>
    <row r="9" spans="1:19" x14ac:dyDescent="0.5">
      <c r="A9" s="1" t="s">
        <v>114</v>
      </c>
      <c r="C9" s="1" t="s">
        <v>155</v>
      </c>
      <c r="E9" s="1" t="s">
        <v>116</v>
      </c>
      <c r="G9" s="3">
        <v>15</v>
      </c>
      <c r="I9" s="3">
        <v>2509962866</v>
      </c>
      <c r="K9" s="1" t="s">
        <v>155</v>
      </c>
      <c r="M9" s="3">
        <v>2509962866</v>
      </c>
      <c r="O9" s="3">
        <v>10510789335</v>
      </c>
      <c r="Q9" s="1" t="s">
        <v>155</v>
      </c>
      <c r="S9" s="3">
        <v>10510789335</v>
      </c>
    </row>
    <row r="10" spans="1:19" x14ac:dyDescent="0.5">
      <c r="A10" s="1" t="s">
        <v>123</v>
      </c>
      <c r="C10" s="1" t="s">
        <v>155</v>
      </c>
      <c r="E10" s="1" t="s">
        <v>125</v>
      </c>
      <c r="G10" s="3">
        <v>18</v>
      </c>
      <c r="I10" s="3">
        <v>14026557</v>
      </c>
      <c r="K10" s="1" t="s">
        <v>155</v>
      </c>
      <c r="M10" s="3">
        <v>14026557</v>
      </c>
      <c r="O10" s="3">
        <v>134569245</v>
      </c>
      <c r="Q10" s="1" t="s">
        <v>155</v>
      </c>
      <c r="S10" s="3">
        <v>134569245</v>
      </c>
    </row>
    <row r="11" spans="1:19" x14ac:dyDescent="0.5">
      <c r="A11" s="1" t="s">
        <v>156</v>
      </c>
      <c r="C11" s="1" t="s">
        <v>155</v>
      </c>
      <c r="E11" s="1" t="s">
        <v>157</v>
      </c>
      <c r="G11" s="3">
        <v>16</v>
      </c>
      <c r="I11" s="3">
        <v>0</v>
      </c>
      <c r="K11" s="1" t="s">
        <v>155</v>
      </c>
      <c r="M11" s="3">
        <v>0</v>
      </c>
      <c r="O11" s="3">
        <v>6995069558</v>
      </c>
      <c r="Q11" s="1" t="s">
        <v>155</v>
      </c>
      <c r="S11" s="3">
        <v>6995069558</v>
      </c>
    </row>
    <row r="12" spans="1:19" x14ac:dyDescent="0.5">
      <c r="A12" s="1" t="s">
        <v>83</v>
      </c>
      <c r="C12" s="1" t="s">
        <v>155</v>
      </c>
      <c r="E12" s="1" t="s">
        <v>86</v>
      </c>
      <c r="G12" s="3">
        <v>19</v>
      </c>
      <c r="I12" s="3">
        <v>51836780</v>
      </c>
      <c r="K12" s="1" t="s">
        <v>155</v>
      </c>
      <c r="M12" s="3">
        <v>51836780</v>
      </c>
      <c r="O12" s="3">
        <v>464954107</v>
      </c>
      <c r="Q12" s="1" t="s">
        <v>155</v>
      </c>
      <c r="S12" s="3">
        <v>464954107</v>
      </c>
    </row>
    <row r="13" spans="1:19" x14ac:dyDescent="0.5">
      <c r="A13" s="1" t="s">
        <v>87</v>
      </c>
      <c r="C13" s="1" t="s">
        <v>155</v>
      </c>
      <c r="E13" s="1" t="s">
        <v>89</v>
      </c>
      <c r="G13" s="3">
        <v>20</v>
      </c>
      <c r="I13" s="3">
        <v>85294521</v>
      </c>
      <c r="K13" s="1" t="s">
        <v>155</v>
      </c>
      <c r="M13" s="3">
        <v>85294521</v>
      </c>
      <c r="O13" s="3">
        <v>781769107</v>
      </c>
      <c r="Q13" s="1" t="s">
        <v>155</v>
      </c>
      <c r="S13" s="3">
        <v>781769107</v>
      </c>
    </row>
    <row r="14" spans="1:19" x14ac:dyDescent="0.5">
      <c r="A14" s="1" t="s">
        <v>120</v>
      </c>
      <c r="C14" s="1" t="s">
        <v>155</v>
      </c>
      <c r="E14" s="1" t="s">
        <v>122</v>
      </c>
      <c r="G14" s="3">
        <v>15</v>
      </c>
      <c r="I14" s="3">
        <v>37260667</v>
      </c>
      <c r="K14" s="1" t="s">
        <v>155</v>
      </c>
      <c r="M14" s="3">
        <v>37260667</v>
      </c>
      <c r="O14" s="3">
        <v>997639383</v>
      </c>
      <c r="Q14" s="1" t="s">
        <v>155</v>
      </c>
      <c r="S14" s="3">
        <v>997639383</v>
      </c>
    </row>
    <row r="15" spans="1:19" x14ac:dyDescent="0.5">
      <c r="A15" s="1" t="s">
        <v>90</v>
      </c>
      <c r="C15" s="1" t="s">
        <v>155</v>
      </c>
      <c r="E15" s="1" t="s">
        <v>92</v>
      </c>
      <c r="G15" s="3">
        <v>20</v>
      </c>
      <c r="I15" s="3">
        <v>932082041</v>
      </c>
      <c r="K15" s="1" t="s">
        <v>155</v>
      </c>
      <c r="M15" s="3">
        <v>932082041</v>
      </c>
      <c r="O15" s="3">
        <v>8307118929</v>
      </c>
      <c r="Q15" s="1" t="s">
        <v>155</v>
      </c>
      <c r="S15" s="3">
        <v>8307118929</v>
      </c>
    </row>
    <row r="16" spans="1:19" x14ac:dyDescent="0.5">
      <c r="A16" s="1" t="s">
        <v>158</v>
      </c>
      <c r="C16" s="3">
        <v>30</v>
      </c>
      <c r="E16" s="1" t="s">
        <v>155</v>
      </c>
      <c r="G16" s="1">
        <v>0</v>
      </c>
      <c r="I16" s="3">
        <v>0</v>
      </c>
      <c r="K16" s="3">
        <v>0</v>
      </c>
      <c r="M16" s="3">
        <v>0</v>
      </c>
      <c r="O16" s="3">
        <v>2798696578</v>
      </c>
      <c r="Q16" s="3">
        <v>0</v>
      </c>
      <c r="S16" s="3">
        <v>2798696578</v>
      </c>
    </row>
    <row r="17" spans="1:19" x14ac:dyDescent="0.5">
      <c r="A17" s="1" t="s">
        <v>138</v>
      </c>
      <c r="C17" s="3">
        <v>1</v>
      </c>
      <c r="E17" s="1" t="s">
        <v>155</v>
      </c>
      <c r="G17" s="1">
        <v>0</v>
      </c>
      <c r="I17" s="3">
        <v>28700787</v>
      </c>
      <c r="K17" s="3">
        <v>0</v>
      </c>
      <c r="M17" s="3">
        <v>28700787</v>
      </c>
      <c r="O17" s="3">
        <v>14059793968</v>
      </c>
      <c r="Q17" s="3">
        <v>0</v>
      </c>
      <c r="S17" s="3">
        <v>14059793968</v>
      </c>
    </row>
    <row r="18" spans="1:19" x14ac:dyDescent="0.5">
      <c r="A18" s="1" t="s">
        <v>143</v>
      </c>
      <c r="C18" s="3">
        <v>17</v>
      </c>
      <c r="E18" s="1" t="s">
        <v>155</v>
      </c>
      <c r="G18" s="1">
        <v>0</v>
      </c>
      <c r="I18" s="3">
        <v>2438783</v>
      </c>
      <c r="K18" s="3">
        <v>0</v>
      </c>
      <c r="M18" s="3">
        <v>2438783</v>
      </c>
      <c r="O18" s="3">
        <v>1337308124</v>
      </c>
      <c r="Q18" s="3">
        <v>0</v>
      </c>
      <c r="S18" s="3">
        <v>1337308124</v>
      </c>
    </row>
    <row r="19" spans="1:19" ht="22.5" thickBot="1" x14ac:dyDescent="0.55000000000000004">
      <c r="I19" s="5">
        <f>SUM(I8:I18)</f>
        <v>7385475957</v>
      </c>
      <c r="K19" s="5">
        <f>SUM(K16:K18)</f>
        <v>0</v>
      </c>
      <c r="M19" s="5">
        <f>SUM(M8:M18)</f>
        <v>7385475957</v>
      </c>
      <c r="O19" s="5">
        <f>SUM(O8:O18)</f>
        <v>59476642763</v>
      </c>
      <c r="Q19" s="5">
        <f>SUM(Q16:Q18)</f>
        <v>0</v>
      </c>
      <c r="S19" s="5">
        <f>SUM(S8:S18)</f>
        <v>59476642763</v>
      </c>
    </row>
    <row r="20" spans="1:19" ht="22.5" thickTop="1" x14ac:dyDescent="0.5">
      <c r="M20" s="3"/>
      <c r="S20" s="3"/>
    </row>
    <row r="21" spans="1:19" x14ac:dyDescent="0.5">
      <c r="M21" s="13"/>
      <c r="O21" s="14"/>
      <c r="S21" s="3"/>
    </row>
    <row r="22" spans="1:19" x14ac:dyDescent="0.5">
      <c r="O22" s="15"/>
    </row>
    <row r="23" spans="1:19" x14ac:dyDescent="0.5">
      <c r="O23" s="14"/>
    </row>
    <row r="24" spans="1:19" x14ac:dyDescent="0.5">
      <c r="O24" s="14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2:S50"/>
  <sheetViews>
    <sheetView rightToLeft="1" topLeftCell="A34" workbookViewId="0">
      <selection activeCell="E49" sqref="E49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2.5" x14ac:dyDescent="0.5">
      <c r="A3" s="32" t="s">
        <v>146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2.5" x14ac:dyDescent="0.5">
      <c r="A6" s="33" t="s">
        <v>3</v>
      </c>
      <c r="C6" s="31" t="s">
        <v>159</v>
      </c>
      <c r="D6" s="31" t="s">
        <v>159</v>
      </c>
      <c r="E6" s="31" t="s">
        <v>159</v>
      </c>
      <c r="F6" s="31" t="s">
        <v>159</v>
      </c>
      <c r="G6" s="31" t="s">
        <v>159</v>
      </c>
      <c r="I6" s="31" t="s">
        <v>148</v>
      </c>
      <c r="J6" s="31" t="s">
        <v>148</v>
      </c>
      <c r="K6" s="31" t="s">
        <v>148</v>
      </c>
      <c r="L6" s="31" t="s">
        <v>148</v>
      </c>
      <c r="M6" s="31" t="s">
        <v>148</v>
      </c>
      <c r="O6" s="31" t="s">
        <v>149</v>
      </c>
      <c r="P6" s="31" t="s">
        <v>149</v>
      </c>
      <c r="Q6" s="31" t="s">
        <v>149</v>
      </c>
      <c r="R6" s="31" t="s">
        <v>149</v>
      </c>
      <c r="S6" s="31" t="s">
        <v>149</v>
      </c>
    </row>
    <row r="7" spans="1:19" ht="22.5" x14ac:dyDescent="0.5">
      <c r="A7" s="31" t="s">
        <v>3</v>
      </c>
      <c r="C7" s="31" t="s">
        <v>160</v>
      </c>
      <c r="E7" s="31" t="s">
        <v>161</v>
      </c>
      <c r="G7" s="31" t="s">
        <v>162</v>
      </c>
      <c r="I7" s="31" t="s">
        <v>163</v>
      </c>
      <c r="K7" s="31" t="s">
        <v>153</v>
      </c>
      <c r="M7" s="31" t="s">
        <v>164</v>
      </c>
      <c r="O7" s="31" t="s">
        <v>163</v>
      </c>
      <c r="Q7" s="31" t="s">
        <v>153</v>
      </c>
      <c r="S7" s="31" t="s">
        <v>164</v>
      </c>
    </row>
    <row r="8" spans="1:19" x14ac:dyDescent="0.5">
      <c r="A8" s="1" t="s">
        <v>41</v>
      </c>
      <c r="C8" s="1" t="s">
        <v>165</v>
      </c>
      <c r="E8" s="3">
        <v>1803534</v>
      </c>
      <c r="G8" s="3">
        <v>800</v>
      </c>
      <c r="I8" s="3">
        <v>0</v>
      </c>
      <c r="K8" s="3">
        <v>0</v>
      </c>
      <c r="M8" s="3">
        <v>0</v>
      </c>
      <c r="O8" s="25">
        <v>1442827200</v>
      </c>
      <c r="P8" s="25"/>
      <c r="Q8" s="25">
        <v>84653304</v>
      </c>
      <c r="R8" s="25"/>
      <c r="S8" s="25">
        <f>O8-Q8</f>
        <v>1358173896</v>
      </c>
    </row>
    <row r="9" spans="1:19" x14ac:dyDescent="0.5">
      <c r="A9" s="1" t="s">
        <v>42</v>
      </c>
      <c r="C9" s="1" t="s">
        <v>166</v>
      </c>
      <c r="E9" s="3">
        <v>3129353</v>
      </c>
      <c r="G9" s="3">
        <v>490</v>
      </c>
      <c r="I9" s="3">
        <v>0</v>
      </c>
      <c r="K9" s="3">
        <v>0</v>
      </c>
      <c r="M9" s="3">
        <v>0</v>
      </c>
      <c r="O9" s="25">
        <v>1533382970</v>
      </c>
      <c r="P9" s="25"/>
      <c r="Q9" s="25">
        <v>0</v>
      </c>
      <c r="R9" s="25"/>
      <c r="S9" s="25">
        <f t="shared" ref="S9:S43" si="0">O9-Q9</f>
        <v>1533382970</v>
      </c>
    </row>
    <row r="10" spans="1:19" x14ac:dyDescent="0.5">
      <c r="A10" s="1" t="s">
        <v>61</v>
      </c>
      <c r="C10" s="1" t="s">
        <v>165</v>
      </c>
      <c r="E10" s="3">
        <v>4925177</v>
      </c>
      <c r="G10" s="3">
        <v>250</v>
      </c>
      <c r="I10" s="3">
        <v>0</v>
      </c>
      <c r="K10" s="3">
        <v>0</v>
      </c>
      <c r="M10" s="3">
        <v>0</v>
      </c>
      <c r="O10" s="25">
        <v>1231294250</v>
      </c>
      <c r="P10" s="25"/>
      <c r="Q10" s="25">
        <v>25600350</v>
      </c>
      <c r="R10" s="25"/>
      <c r="S10" s="25">
        <f t="shared" si="0"/>
        <v>1205693900</v>
      </c>
    </row>
    <row r="11" spans="1:19" x14ac:dyDescent="0.5">
      <c r="A11" s="1" t="s">
        <v>29</v>
      </c>
      <c r="C11" s="1" t="s">
        <v>167</v>
      </c>
      <c r="E11" s="3">
        <v>3486941</v>
      </c>
      <c r="G11" s="3">
        <v>900</v>
      </c>
      <c r="I11" s="3">
        <v>0</v>
      </c>
      <c r="K11" s="3">
        <v>0</v>
      </c>
      <c r="M11" s="3">
        <v>0</v>
      </c>
      <c r="O11" s="25">
        <v>3138246900</v>
      </c>
      <c r="P11" s="25"/>
      <c r="Q11" s="25">
        <v>0</v>
      </c>
      <c r="R11" s="25"/>
      <c r="S11" s="25">
        <f t="shared" si="0"/>
        <v>3138246900</v>
      </c>
    </row>
    <row r="12" spans="1:19" x14ac:dyDescent="0.5">
      <c r="A12" s="1" t="s">
        <v>30</v>
      </c>
      <c r="C12" s="1" t="s">
        <v>168</v>
      </c>
      <c r="E12" s="3">
        <v>2869808</v>
      </c>
      <c r="G12" s="3">
        <v>600</v>
      </c>
      <c r="I12" s="3">
        <v>0</v>
      </c>
      <c r="K12" s="3">
        <v>0</v>
      </c>
      <c r="M12" s="3">
        <v>0</v>
      </c>
      <c r="O12" s="25">
        <v>1721884800</v>
      </c>
      <c r="P12" s="25"/>
      <c r="Q12" s="25">
        <v>88387849</v>
      </c>
      <c r="R12" s="25"/>
      <c r="S12" s="25">
        <f t="shared" si="0"/>
        <v>1633496951</v>
      </c>
    </row>
    <row r="13" spans="1:19" x14ac:dyDescent="0.5">
      <c r="A13" s="1" t="s">
        <v>25</v>
      </c>
      <c r="C13" s="1" t="s">
        <v>169</v>
      </c>
      <c r="E13" s="3">
        <v>1274382</v>
      </c>
      <c r="G13" s="3">
        <v>200</v>
      </c>
      <c r="I13" s="3">
        <v>0</v>
      </c>
      <c r="K13" s="3">
        <v>0</v>
      </c>
      <c r="M13" s="3">
        <v>0</v>
      </c>
      <c r="O13" s="25">
        <v>254876400</v>
      </c>
      <c r="P13" s="25"/>
      <c r="Q13" s="25">
        <v>14644286</v>
      </c>
      <c r="R13" s="25"/>
      <c r="S13" s="25">
        <f t="shared" si="0"/>
        <v>240232114</v>
      </c>
    </row>
    <row r="14" spans="1:19" x14ac:dyDescent="0.5">
      <c r="A14" s="1" t="s">
        <v>63</v>
      </c>
      <c r="C14" s="1" t="s">
        <v>170</v>
      </c>
      <c r="E14" s="3">
        <v>300940</v>
      </c>
      <c r="G14" s="3">
        <v>2850</v>
      </c>
      <c r="I14" s="3">
        <v>0</v>
      </c>
      <c r="K14" s="3">
        <v>0</v>
      </c>
      <c r="M14" s="3">
        <v>0</v>
      </c>
      <c r="O14" s="25">
        <v>857679000</v>
      </c>
      <c r="P14" s="25"/>
      <c r="Q14" s="25">
        <v>13870819</v>
      </c>
      <c r="R14" s="25"/>
      <c r="S14" s="25">
        <f t="shared" si="0"/>
        <v>843808181</v>
      </c>
    </row>
    <row r="15" spans="1:19" x14ac:dyDescent="0.5">
      <c r="A15" s="1" t="s">
        <v>50</v>
      </c>
      <c r="C15" s="1" t="s">
        <v>171</v>
      </c>
      <c r="E15" s="3">
        <v>2683958</v>
      </c>
      <c r="G15" s="3">
        <v>225</v>
      </c>
      <c r="I15" s="3">
        <v>0</v>
      </c>
      <c r="K15" s="3">
        <v>0</v>
      </c>
      <c r="M15" s="3">
        <v>0</v>
      </c>
      <c r="O15" s="25">
        <v>603890550</v>
      </c>
      <c r="P15" s="25"/>
      <c r="Q15" s="25">
        <v>34329695</v>
      </c>
      <c r="R15" s="25"/>
      <c r="S15" s="25">
        <f t="shared" si="0"/>
        <v>569560855</v>
      </c>
    </row>
    <row r="16" spans="1:19" x14ac:dyDescent="0.5">
      <c r="A16" s="1" t="s">
        <v>60</v>
      </c>
      <c r="C16" s="1" t="s">
        <v>172</v>
      </c>
      <c r="E16" s="3">
        <v>285714</v>
      </c>
      <c r="G16" s="3">
        <v>4000</v>
      </c>
      <c r="I16" s="3">
        <v>0</v>
      </c>
      <c r="K16" s="3">
        <v>0</v>
      </c>
      <c r="M16" s="3">
        <v>0</v>
      </c>
      <c r="O16" s="25">
        <v>1142856000</v>
      </c>
      <c r="P16" s="25"/>
      <c r="Q16" s="25">
        <v>17724672</v>
      </c>
      <c r="R16" s="25"/>
      <c r="S16" s="25">
        <f t="shared" si="0"/>
        <v>1125131328</v>
      </c>
    </row>
    <row r="17" spans="1:19" x14ac:dyDescent="0.5">
      <c r="A17" s="1" t="s">
        <v>17</v>
      </c>
      <c r="C17" s="1" t="s">
        <v>165</v>
      </c>
      <c r="E17" s="3">
        <v>1701551</v>
      </c>
      <c r="G17" s="3">
        <v>26</v>
      </c>
      <c r="I17" s="3">
        <v>0</v>
      </c>
      <c r="K17" s="3">
        <v>0</v>
      </c>
      <c r="M17" s="3">
        <v>0</v>
      </c>
      <c r="O17" s="25">
        <v>44240326</v>
      </c>
      <c r="P17" s="25"/>
      <c r="Q17" s="25">
        <v>2595661</v>
      </c>
      <c r="R17" s="25"/>
      <c r="S17" s="25">
        <f t="shared" si="0"/>
        <v>41644665</v>
      </c>
    </row>
    <row r="18" spans="1:19" x14ac:dyDescent="0.5">
      <c r="A18" s="1" t="s">
        <v>46</v>
      </c>
      <c r="C18" s="1" t="s">
        <v>170</v>
      </c>
      <c r="E18" s="3">
        <v>1409370</v>
      </c>
      <c r="G18" s="3">
        <v>600</v>
      </c>
      <c r="I18" s="3">
        <v>0</v>
      </c>
      <c r="K18" s="3">
        <v>0</v>
      </c>
      <c r="M18" s="3">
        <v>0</v>
      </c>
      <c r="O18" s="25">
        <v>845622000</v>
      </c>
      <c r="P18" s="25"/>
      <c r="Q18" s="25">
        <v>0</v>
      </c>
      <c r="R18" s="25"/>
      <c r="S18" s="25">
        <f t="shared" si="0"/>
        <v>845622000</v>
      </c>
    </row>
    <row r="19" spans="1:19" x14ac:dyDescent="0.5">
      <c r="A19" s="1" t="s">
        <v>20</v>
      </c>
      <c r="C19" s="1" t="s">
        <v>173</v>
      </c>
      <c r="E19" s="3">
        <v>480098</v>
      </c>
      <c r="G19" s="3">
        <v>6800</v>
      </c>
      <c r="I19" s="3">
        <v>3264666400</v>
      </c>
      <c r="K19" s="3">
        <v>44117114</v>
      </c>
      <c r="M19" s="3">
        <v>3220549286</v>
      </c>
      <c r="O19" s="25">
        <v>3264666400</v>
      </c>
      <c r="P19" s="25"/>
      <c r="Q19" s="25">
        <v>44117114</v>
      </c>
      <c r="R19" s="25"/>
      <c r="S19" s="25">
        <f t="shared" si="0"/>
        <v>3220549286</v>
      </c>
    </row>
    <row r="20" spans="1:19" x14ac:dyDescent="0.5">
      <c r="A20" s="1" t="s">
        <v>38</v>
      </c>
      <c r="C20" s="1" t="s">
        <v>174</v>
      </c>
      <c r="E20" s="3">
        <v>1990806</v>
      </c>
      <c r="G20" s="3">
        <v>630</v>
      </c>
      <c r="I20" s="3">
        <v>0</v>
      </c>
      <c r="K20" s="3">
        <v>0</v>
      </c>
      <c r="M20" s="3">
        <v>0</v>
      </c>
      <c r="O20" s="25">
        <v>1254207780</v>
      </c>
      <c r="P20" s="25"/>
      <c r="Q20" s="25">
        <v>100368234</v>
      </c>
      <c r="R20" s="25"/>
      <c r="S20" s="25">
        <f t="shared" si="0"/>
        <v>1153839546</v>
      </c>
    </row>
    <row r="21" spans="1:19" x14ac:dyDescent="0.5">
      <c r="A21" s="1" t="s">
        <v>62</v>
      </c>
      <c r="C21" s="1" t="s">
        <v>175</v>
      </c>
      <c r="E21" s="3">
        <v>755569</v>
      </c>
      <c r="G21" s="3">
        <v>1500</v>
      </c>
      <c r="I21" s="3">
        <v>0</v>
      </c>
      <c r="K21" s="3">
        <v>0</v>
      </c>
      <c r="M21" s="3">
        <v>0</v>
      </c>
      <c r="O21" s="25">
        <v>1133353500</v>
      </c>
      <c r="P21" s="25"/>
      <c r="Q21" s="25">
        <v>0</v>
      </c>
      <c r="R21" s="25"/>
      <c r="S21" s="25">
        <f t="shared" si="0"/>
        <v>1133353500</v>
      </c>
    </row>
    <row r="22" spans="1:19" x14ac:dyDescent="0.5">
      <c r="A22" s="1" t="s">
        <v>56</v>
      </c>
      <c r="C22" s="1" t="s">
        <v>176</v>
      </c>
      <c r="E22" s="3">
        <v>23550</v>
      </c>
      <c r="G22" s="3">
        <v>1600</v>
      </c>
      <c r="I22" s="3">
        <v>0</v>
      </c>
      <c r="K22" s="3">
        <v>0</v>
      </c>
      <c r="M22" s="3">
        <v>0</v>
      </c>
      <c r="O22" s="25">
        <v>37680000</v>
      </c>
      <c r="P22" s="25"/>
      <c r="Q22" s="25">
        <v>3552953</v>
      </c>
      <c r="R22" s="25"/>
      <c r="S22" s="25">
        <f t="shared" si="0"/>
        <v>34127047</v>
      </c>
    </row>
    <row r="23" spans="1:19" x14ac:dyDescent="0.5">
      <c r="A23" s="1" t="s">
        <v>57</v>
      </c>
      <c r="C23" s="1" t="s">
        <v>177</v>
      </c>
      <c r="E23" s="3">
        <v>1809303</v>
      </c>
      <c r="G23" s="3">
        <v>1850</v>
      </c>
      <c r="I23" s="3">
        <v>0</v>
      </c>
      <c r="K23" s="3">
        <v>0</v>
      </c>
      <c r="M23" s="3">
        <v>0</v>
      </c>
      <c r="O23" s="25">
        <v>3347210550</v>
      </c>
      <c r="P23" s="25"/>
      <c r="Q23" s="25">
        <v>0</v>
      </c>
      <c r="R23" s="25"/>
      <c r="S23" s="25">
        <f t="shared" si="0"/>
        <v>3347210550</v>
      </c>
    </row>
    <row r="24" spans="1:19" x14ac:dyDescent="0.5">
      <c r="A24" s="1" t="s">
        <v>16</v>
      </c>
      <c r="C24" s="1" t="s">
        <v>178</v>
      </c>
      <c r="E24" s="3">
        <v>1569132</v>
      </c>
      <c r="G24" s="3">
        <v>200</v>
      </c>
      <c r="I24" s="3">
        <v>0</v>
      </c>
      <c r="K24" s="3">
        <v>0</v>
      </c>
      <c r="M24" s="3">
        <v>0</v>
      </c>
      <c r="O24" s="25">
        <v>313829093</v>
      </c>
      <c r="P24" s="25"/>
      <c r="Q24" s="25">
        <v>0</v>
      </c>
      <c r="R24" s="25"/>
      <c r="S24" s="25">
        <f t="shared" si="0"/>
        <v>313829093</v>
      </c>
    </row>
    <row r="25" spans="1:19" x14ac:dyDescent="0.5">
      <c r="A25" s="1" t="s">
        <v>21</v>
      </c>
      <c r="C25" s="1" t="s">
        <v>179</v>
      </c>
      <c r="E25" s="3">
        <v>442000</v>
      </c>
      <c r="G25" s="3">
        <v>2400</v>
      </c>
      <c r="I25" s="3">
        <v>0</v>
      </c>
      <c r="K25" s="3">
        <v>0</v>
      </c>
      <c r="M25" s="3">
        <v>0</v>
      </c>
      <c r="O25" s="25">
        <v>1060800000</v>
      </c>
      <c r="P25" s="25"/>
      <c r="Q25" s="25">
        <v>0</v>
      </c>
      <c r="R25" s="25"/>
      <c r="S25" s="25">
        <f t="shared" si="0"/>
        <v>1060800000</v>
      </c>
    </row>
    <row r="26" spans="1:19" x14ac:dyDescent="0.5">
      <c r="A26" s="1" t="s">
        <v>52</v>
      </c>
      <c r="C26" s="1" t="s">
        <v>174</v>
      </c>
      <c r="E26" s="3">
        <v>2323110</v>
      </c>
      <c r="G26" s="3">
        <v>350</v>
      </c>
      <c r="I26" s="3">
        <v>0</v>
      </c>
      <c r="K26" s="3">
        <v>0</v>
      </c>
      <c r="M26" s="3">
        <v>0</v>
      </c>
      <c r="O26" s="25">
        <v>813088500</v>
      </c>
      <c r="P26" s="25"/>
      <c r="Q26" s="25">
        <v>65067574</v>
      </c>
      <c r="R26" s="25"/>
      <c r="S26" s="25">
        <f t="shared" si="0"/>
        <v>748020926</v>
      </c>
    </row>
    <row r="27" spans="1:19" x14ac:dyDescent="0.5">
      <c r="A27" s="1" t="s">
        <v>59</v>
      </c>
      <c r="C27" s="1" t="s">
        <v>180</v>
      </c>
      <c r="E27" s="3">
        <v>468783</v>
      </c>
      <c r="G27" s="3">
        <v>1650</v>
      </c>
      <c r="I27" s="3">
        <v>0</v>
      </c>
      <c r="K27" s="3">
        <v>0</v>
      </c>
      <c r="M27" s="3">
        <v>0</v>
      </c>
      <c r="O27" s="25">
        <v>773491950</v>
      </c>
      <c r="P27" s="25"/>
      <c r="Q27" s="25">
        <v>0</v>
      </c>
      <c r="R27" s="25"/>
      <c r="S27" s="25">
        <f t="shared" si="0"/>
        <v>773491950</v>
      </c>
    </row>
    <row r="28" spans="1:19" x14ac:dyDescent="0.5">
      <c r="A28" s="1" t="s">
        <v>19</v>
      </c>
      <c r="C28" s="1" t="s">
        <v>165</v>
      </c>
      <c r="E28" s="3">
        <v>173208</v>
      </c>
      <c r="G28" s="3">
        <v>9500</v>
      </c>
      <c r="I28" s="3">
        <v>0</v>
      </c>
      <c r="K28" s="3">
        <v>0</v>
      </c>
      <c r="M28" s="3">
        <v>0</v>
      </c>
      <c r="O28" s="25">
        <v>1645476000</v>
      </c>
      <c r="P28" s="25"/>
      <c r="Q28" s="25">
        <v>96543079</v>
      </c>
      <c r="R28" s="25"/>
      <c r="S28" s="25">
        <f t="shared" si="0"/>
        <v>1548932921</v>
      </c>
    </row>
    <row r="29" spans="1:19" x14ac:dyDescent="0.5">
      <c r="A29" s="1" t="s">
        <v>28</v>
      </c>
      <c r="C29" s="1" t="s">
        <v>181</v>
      </c>
      <c r="E29" s="3">
        <v>600000</v>
      </c>
      <c r="G29" s="3">
        <v>620</v>
      </c>
      <c r="I29" s="3">
        <v>0</v>
      </c>
      <c r="K29" s="3">
        <v>0</v>
      </c>
      <c r="M29" s="3">
        <v>0</v>
      </c>
      <c r="O29" s="25">
        <v>372000000</v>
      </c>
      <c r="P29" s="25"/>
      <c r="Q29" s="25">
        <v>0</v>
      </c>
      <c r="R29" s="25"/>
      <c r="S29" s="25">
        <f t="shared" si="0"/>
        <v>372000000</v>
      </c>
    </row>
    <row r="30" spans="1:19" x14ac:dyDescent="0.5">
      <c r="A30" s="1" t="s">
        <v>22</v>
      </c>
      <c r="C30" s="1" t="s">
        <v>182</v>
      </c>
      <c r="E30" s="3">
        <v>810674</v>
      </c>
      <c r="G30" s="3">
        <v>4200</v>
      </c>
      <c r="I30" s="3">
        <v>0</v>
      </c>
      <c r="K30" s="3">
        <v>0</v>
      </c>
      <c r="M30" s="3">
        <v>0</v>
      </c>
      <c r="O30" s="25">
        <v>3404780800</v>
      </c>
      <c r="P30" s="25"/>
      <c r="Q30" s="25">
        <v>0</v>
      </c>
      <c r="R30" s="25"/>
      <c r="S30" s="25">
        <f t="shared" si="0"/>
        <v>3404780800</v>
      </c>
    </row>
    <row r="31" spans="1:19" x14ac:dyDescent="0.5">
      <c r="A31" s="1" t="s">
        <v>24</v>
      </c>
      <c r="C31" s="1" t="s">
        <v>183</v>
      </c>
      <c r="E31" s="3">
        <v>223626</v>
      </c>
      <c r="G31" s="3">
        <v>10000</v>
      </c>
      <c r="I31" s="3">
        <v>0</v>
      </c>
      <c r="K31" s="3">
        <v>0</v>
      </c>
      <c r="M31" s="3">
        <v>0</v>
      </c>
      <c r="O31" s="25">
        <v>2236260000</v>
      </c>
      <c r="P31" s="25"/>
      <c r="Q31" s="25">
        <v>0</v>
      </c>
      <c r="R31" s="25"/>
      <c r="S31" s="25">
        <f t="shared" si="0"/>
        <v>2236260000</v>
      </c>
    </row>
    <row r="32" spans="1:19" x14ac:dyDescent="0.5">
      <c r="A32" s="1" t="s">
        <v>47</v>
      </c>
      <c r="C32" s="1" t="s">
        <v>184</v>
      </c>
      <c r="E32" s="3">
        <v>14663</v>
      </c>
      <c r="G32" s="3">
        <v>2770</v>
      </c>
      <c r="I32" s="3">
        <v>0</v>
      </c>
      <c r="K32" s="3">
        <v>0</v>
      </c>
      <c r="M32" s="3">
        <v>0</v>
      </c>
      <c r="O32" s="25">
        <v>40616510</v>
      </c>
      <c r="P32" s="25"/>
      <c r="Q32" s="25">
        <v>0</v>
      </c>
      <c r="R32" s="25"/>
      <c r="S32" s="25">
        <f t="shared" si="0"/>
        <v>40616510</v>
      </c>
    </row>
    <row r="33" spans="1:19" x14ac:dyDescent="0.5">
      <c r="A33" s="1" t="s">
        <v>58</v>
      </c>
      <c r="C33" s="1" t="s">
        <v>185</v>
      </c>
      <c r="E33" s="3">
        <v>48475</v>
      </c>
      <c r="G33" s="3">
        <v>1500</v>
      </c>
      <c r="I33" s="3">
        <v>0</v>
      </c>
      <c r="K33" s="3">
        <v>0</v>
      </c>
      <c r="M33" s="3">
        <v>0</v>
      </c>
      <c r="O33" s="25">
        <v>72712500</v>
      </c>
      <c r="P33" s="25"/>
      <c r="Q33" s="25">
        <v>3326716</v>
      </c>
      <c r="R33" s="25"/>
      <c r="S33" s="25">
        <f t="shared" si="0"/>
        <v>69385784</v>
      </c>
    </row>
    <row r="34" spans="1:19" x14ac:dyDescent="0.5">
      <c r="A34" s="1" t="s">
        <v>43</v>
      </c>
      <c r="C34" s="1" t="s">
        <v>186</v>
      </c>
      <c r="E34" s="3">
        <v>20385</v>
      </c>
      <c r="G34" s="3">
        <v>2300</v>
      </c>
      <c r="I34" s="3">
        <v>0</v>
      </c>
      <c r="K34" s="3">
        <v>0</v>
      </c>
      <c r="M34" s="3">
        <v>0</v>
      </c>
      <c r="O34" s="25">
        <v>46885500</v>
      </c>
      <c r="P34" s="25"/>
      <c r="Q34" s="25">
        <v>633588</v>
      </c>
      <c r="R34" s="25"/>
      <c r="S34" s="25">
        <f t="shared" si="0"/>
        <v>46251912</v>
      </c>
    </row>
    <row r="35" spans="1:19" x14ac:dyDescent="0.5">
      <c r="A35" s="1" t="s">
        <v>45</v>
      </c>
      <c r="C35" s="1" t="s">
        <v>127</v>
      </c>
      <c r="E35" s="3">
        <v>22020</v>
      </c>
      <c r="G35" s="3">
        <v>326</v>
      </c>
      <c r="I35" s="3">
        <v>0</v>
      </c>
      <c r="K35" s="3">
        <v>0</v>
      </c>
      <c r="M35" s="3">
        <v>0</v>
      </c>
      <c r="O35" s="25">
        <v>7178520</v>
      </c>
      <c r="P35" s="25"/>
      <c r="Q35" s="25">
        <v>0</v>
      </c>
      <c r="R35" s="25"/>
      <c r="S35" s="25">
        <f t="shared" si="0"/>
        <v>7178520</v>
      </c>
    </row>
    <row r="36" spans="1:19" x14ac:dyDescent="0.5">
      <c r="A36" s="1" t="s">
        <v>187</v>
      </c>
      <c r="C36" s="1" t="s">
        <v>188</v>
      </c>
      <c r="E36" s="3">
        <v>560000</v>
      </c>
      <c r="G36" s="3">
        <v>410</v>
      </c>
      <c r="I36" s="3">
        <v>0</v>
      </c>
      <c r="K36" s="3">
        <v>0</v>
      </c>
      <c r="M36" s="3">
        <v>0</v>
      </c>
      <c r="O36" s="25">
        <v>229600000</v>
      </c>
      <c r="P36" s="25"/>
      <c r="Q36" s="25">
        <v>0</v>
      </c>
      <c r="R36" s="25"/>
      <c r="S36" s="25">
        <f t="shared" si="0"/>
        <v>229600000</v>
      </c>
    </row>
    <row r="37" spans="1:19" x14ac:dyDescent="0.5">
      <c r="A37" s="1" t="s">
        <v>27</v>
      </c>
      <c r="C37" s="1" t="s">
        <v>189</v>
      </c>
      <c r="E37" s="3">
        <v>240000</v>
      </c>
      <c r="G37" s="3">
        <v>500</v>
      </c>
      <c r="I37" s="3">
        <v>0</v>
      </c>
      <c r="K37" s="3">
        <v>0</v>
      </c>
      <c r="M37" s="3">
        <v>0</v>
      </c>
      <c r="O37" s="25">
        <v>120000000</v>
      </c>
      <c r="P37" s="25"/>
      <c r="Q37" s="25">
        <v>0</v>
      </c>
      <c r="R37" s="25"/>
      <c r="S37" s="25">
        <f t="shared" si="0"/>
        <v>120000000</v>
      </c>
    </row>
    <row r="38" spans="1:19" x14ac:dyDescent="0.5">
      <c r="A38" s="1" t="s">
        <v>190</v>
      </c>
      <c r="C38" s="1" t="s">
        <v>191</v>
      </c>
      <c r="E38" s="3">
        <v>193000</v>
      </c>
      <c r="G38" s="3">
        <v>8740</v>
      </c>
      <c r="I38" s="3">
        <v>0</v>
      </c>
      <c r="K38" s="3">
        <v>0</v>
      </c>
      <c r="M38" s="3">
        <v>0</v>
      </c>
      <c r="O38" s="25">
        <v>1686820000</v>
      </c>
      <c r="P38" s="25"/>
      <c r="Q38" s="25">
        <v>0</v>
      </c>
      <c r="R38" s="25"/>
      <c r="S38" s="25">
        <f t="shared" si="0"/>
        <v>1686820000</v>
      </c>
    </row>
    <row r="39" spans="1:19" x14ac:dyDescent="0.5">
      <c r="A39" s="1" t="s">
        <v>72</v>
      </c>
      <c r="C39" s="1" t="s">
        <v>192</v>
      </c>
      <c r="E39" s="3">
        <v>1177463</v>
      </c>
      <c r="G39" s="3">
        <v>4660</v>
      </c>
      <c r="I39" s="3">
        <v>0</v>
      </c>
      <c r="K39" s="3">
        <v>0</v>
      </c>
      <c r="M39" s="3">
        <v>0</v>
      </c>
      <c r="O39" s="25">
        <v>5486977580</v>
      </c>
      <c r="P39" s="25"/>
      <c r="Q39" s="25">
        <v>3948386</v>
      </c>
      <c r="R39" s="25"/>
      <c r="S39" s="25">
        <f t="shared" si="0"/>
        <v>5483029194</v>
      </c>
    </row>
    <row r="40" spans="1:19" x14ac:dyDescent="0.5">
      <c r="A40" s="1" t="s">
        <v>193</v>
      </c>
      <c r="C40" s="1" t="s">
        <v>194</v>
      </c>
      <c r="E40" s="3">
        <v>111100</v>
      </c>
      <c r="G40" s="3">
        <v>356</v>
      </c>
      <c r="I40" s="3">
        <v>0</v>
      </c>
      <c r="K40" s="3">
        <v>0</v>
      </c>
      <c r="M40" s="3">
        <v>0</v>
      </c>
      <c r="O40" s="25">
        <v>39551600</v>
      </c>
      <c r="P40" s="25"/>
      <c r="Q40" s="25">
        <v>3119211</v>
      </c>
      <c r="R40" s="25"/>
      <c r="S40" s="25">
        <f t="shared" si="0"/>
        <v>36432389</v>
      </c>
    </row>
    <row r="41" spans="1:19" x14ac:dyDescent="0.5">
      <c r="A41" s="1" t="s">
        <v>195</v>
      </c>
      <c r="C41" s="1" t="s">
        <v>196</v>
      </c>
      <c r="E41" s="3">
        <v>1507573</v>
      </c>
      <c r="G41" s="3">
        <v>770</v>
      </c>
      <c r="I41" s="3">
        <v>0</v>
      </c>
      <c r="K41" s="3">
        <v>0</v>
      </c>
      <c r="M41" s="3">
        <v>0</v>
      </c>
      <c r="O41" s="25">
        <v>1160831210</v>
      </c>
      <c r="P41" s="25"/>
      <c r="Q41" s="25">
        <v>73715388</v>
      </c>
      <c r="R41" s="25"/>
      <c r="S41" s="25">
        <f t="shared" si="0"/>
        <v>1087115822</v>
      </c>
    </row>
    <row r="42" spans="1:19" x14ac:dyDescent="0.5">
      <c r="A42" s="1" t="s">
        <v>197</v>
      </c>
      <c r="C42" s="1" t="s">
        <v>198</v>
      </c>
      <c r="E42" s="3">
        <v>21250</v>
      </c>
      <c r="G42" s="3">
        <v>15</v>
      </c>
      <c r="I42" s="3">
        <v>0</v>
      </c>
      <c r="K42" s="3">
        <v>0</v>
      </c>
      <c r="M42" s="3">
        <v>0</v>
      </c>
      <c r="O42" s="25">
        <v>318750</v>
      </c>
      <c r="P42" s="25"/>
      <c r="Q42" s="25">
        <v>29697</v>
      </c>
      <c r="R42" s="25"/>
      <c r="S42" s="25">
        <f t="shared" si="0"/>
        <v>289053</v>
      </c>
    </row>
    <row r="43" spans="1:19" x14ac:dyDescent="0.5">
      <c r="A43" s="1" t="s">
        <v>199</v>
      </c>
      <c r="C43" s="1" t="s">
        <v>194</v>
      </c>
      <c r="E43" s="3">
        <v>42500</v>
      </c>
      <c r="G43" s="3">
        <v>257</v>
      </c>
      <c r="I43" s="3">
        <v>0</v>
      </c>
      <c r="K43" s="3">
        <v>0</v>
      </c>
      <c r="M43" s="3">
        <v>0</v>
      </c>
      <c r="O43" s="25">
        <v>10922500</v>
      </c>
      <c r="P43" s="25"/>
      <c r="Q43" s="25">
        <v>861396</v>
      </c>
      <c r="R43" s="25"/>
      <c r="S43" s="25">
        <f t="shared" si="0"/>
        <v>10061104</v>
      </c>
    </row>
    <row r="44" spans="1:19" ht="22.5" thickBot="1" x14ac:dyDescent="0.55000000000000004">
      <c r="I44" s="5">
        <f>SUM(I8:I43)</f>
        <v>3264666400</v>
      </c>
      <c r="K44" s="5">
        <f>SUM(K8:K43)</f>
        <v>44117114</v>
      </c>
      <c r="M44" s="5">
        <f>SUM(M8:M43)</f>
        <v>3220549286</v>
      </c>
      <c r="O44" s="5">
        <f>SUM(O8:O43)</f>
        <v>41376059639</v>
      </c>
      <c r="Q44" s="5">
        <f>SUM(Q8:Q43)</f>
        <v>677089972</v>
      </c>
      <c r="S44" s="5">
        <f>SUM(S8:S43)</f>
        <v>40698969667</v>
      </c>
    </row>
    <row r="45" spans="1:19" ht="22.5" thickTop="1" x14ac:dyDescent="0.5">
      <c r="O45" s="10"/>
    </row>
    <row r="46" spans="1:19" x14ac:dyDescent="0.5">
      <c r="M46" s="3"/>
      <c r="O46" s="10"/>
      <c r="Q46" s="3"/>
      <c r="S46" s="3"/>
    </row>
    <row r="47" spans="1:19" x14ac:dyDescent="0.5">
      <c r="E47" s="29"/>
      <c r="O47" s="3"/>
    </row>
    <row r="48" spans="1:19" x14ac:dyDescent="0.5">
      <c r="Q48" s="3"/>
      <c r="S48" s="28"/>
    </row>
    <row r="50" spans="15:15" x14ac:dyDescent="0.5">
      <c r="O50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88"/>
  <sheetViews>
    <sheetView rightToLeft="1" topLeftCell="A62" workbookViewId="0">
      <selection activeCell="Q67" sqref="Q67:Q81"/>
    </sheetView>
  </sheetViews>
  <sheetFormatPr defaultRowHeight="21.75" x14ac:dyDescent="0.5"/>
  <cols>
    <col min="1" max="1" width="40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5.42578125" style="1" bestFit="1" customWidth="1"/>
    <col min="20" max="16384" width="9.140625" style="1"/>
  </cols>
  <sheetData>
    <row r="2" spans="1:20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0" ht="22.5" x14ac:dyDescent="0.5">
      <c r="A3" s="32" t="s">
        <v>146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20" ht="22.5" x14ac:dyDescent="0.5">
      <c r="A6" s="33" t="s">
        <v>3</v>
      </c>
      <c r="C6" s="31" t="s">
        <v>148</v>
      </c>
      <c r="D6" s="31" t="s">
        <v>148</v>
      </c>
      <c r="E6" s="31" t="s">
        <v>148</v>
      </c>
      <c r="F6" s="31" t="s">
        <v>148</v>
      </c>
      <c r="G6" s="31" t="s">
        <v>148</v>
      </c>
      <c r="H6" s="31" t="s">
        <v>148</v>
      </c>
      <c r="I6" s="31" t="s">
        <v>148</v>
      </c>
      <c r="K6" s="31" t="s">
        <v>149</v>
      </c>
      <c r="L6" s="31" t="s">
        <v>149</v>
      </c>
      <c r="M6" s="31" t="s">
        <v>149</v>
      </c>
      <c r="N6" s="31" t="s">
        <v>149</v>
      </c>
      <c r="O6" s="31" t="s">
        <v>149</v>
      </c>
      <c r="P6" s="31" t="s">
        <v>149</v>
      </c>
      <c r="Q6" s="31" t="s">
        <v>149</v>
      </c>
    </row>
    <row r="7" spans="1:20" ht="22.5" x14ac:dyDescent="0.5">
      <c r="A7" s="31" t="s">
        <v>3</v>
      </c>
      <c r="C7" s="31" t="s">
        <v>7</v>
      </c>
      <c r="E7" s="31" t="s">
        <v>200</v>
      </c>
      <c r="G7" s="31" t="s">
        <v>201</v>
      </c>
      <c r="I7" s="31" t="s">
        <v>202</v>
      </c>
      <c r="K7" s="31" t="s">
        <v>7</v>
      </c>
      <c r="M7" s="31" t="s">
        <v>200</v>
      </c>
      <c r="O7" s="31" t="s">
        <v>201</v>
      </c>
      <c r="Q7" s="31" t="s">
        <v>202</v>
      </c>
    </row>
    <row r="8" spans="1:20" x14ac:dyDescent="0.5">
      <c r="A8" s="1" t="s">
        <v>38</v>
      </c>
      <c r="C8" s="25">
        <v>1990806</v>
      </c>
      <c r="E8" s="25">
        <v>29347987245</v>
      </c>
      <c r="F8" s="25"/>
      <c r="G8" s="25">
        <v>30475994846</v>
      </c>
      <c r="H8" s="25"/>
      <c r="I8" s="25">
        <v>-1128007601</v>
      </c>
      <c r="K8" s="25">
        <v>1990806</v>
      </c>
      <c r="M8" s="25">
        <v>29347987244</v>
      </c>
      <c r="N8" s="25"/>
      <c r="O8" s="25">
        <v>8471087071</v>
      </c>
      <c r="P8" s="25"/>
      <c r="Q8" s="25">
        <v>20876900173</v>
      </c>
      <c r="S8" s="3"/>
      <c r="T8" s="3"/>
    </row>
    <row r="9" spans="1:20" x14ac:dyDescent="0.5">
      <c r="A9" s="1" t="s">
        <v>62</v>
      </c>
      <c r="C9" s="25">
        <v>640317</v>
      </c>
      <c r="E9" s="25">
        <v>21744992530</v>
      </c>
      <c r="F9" s="25"/>
      <c r="G9" s="25">
        <v>20000326531</v>
      </c>
      <c r="H9" s="25"/>
      <c r="I9" s="25">
        <v>1744665999</v>
      </c>
      <c r="K9" s="25">
        <v>640317</v>
      </c>
      <c r="M9" s="25">
        <v>21744992530</v>
      </c>
      <c r="N9" s="25"/>
      <c r="O9" s="25">
        <v>9668358959</v>
      </c>
      <c r="P9" s="25"/>
      <c r="Q9" s="25">
        <v>12076633571</v>
      </c>
      <c r="S9" s="3"/>
      <c r="T9" s="3"/>
    </row>
    <row r="10" spans="1:20" x14ac:dyDescent="0.5">
      <c r="A10" s="1" t="s">
        <v>51</v>
      </c>
      <c r="C10" s="25">
        <v>1200000</v>
      </c>
      <c r="E10" s="25">
        <v>19253953260</v>
      </c>
      <c r="F10" s="25"/>
      <c r="G10" s="25">
        <v>16305203340</v>
      </c>
      <c r="H10" s="25"/>
      <c r="I10" s="25">
        <v>2948749920</v>
      </c>
      <c r="K10" s="25">
        <v>1200000</v>
      </c>
      <c r="M10" s="25">
        <v>19253953260</v>
      </c>
      <c r="N10" s="25"/>
      <c r="O10" s="25">
        <v>15084391597</v>
      </c>
      <c r="P10" s="25"/>
      <c r="Q10" s="25">
        <v>4169561663</v>
      </c>
      <c r="S10" s="3"/>
      <c r="T10" s="3"/>
    </row>
    <row r="11" spans="1:20" x14ac:dyDescent="0.5">
      <c r="A11" s="1" t="s">
        <v>70</v>
      </c>
      <c r="C11" s="25">
        <v>815911</v>
      </c>
      <c r="E11" s="25">
        <v>39214573534</v>
      </c>
      <c r="F11" s="25"/>
      <c r="G11" s="25">
        <v>39238020218</v>
      </c>
      <c r="H11" s="25"/>
      <c r="I11" s="25">
        <v>-23446684</v>
      </c>
      <c r="K11" s="25">
        <v>815911</v>
      </c>
      <c r="M11" s="25">
        <v>39214573534</v>
      </c>
      <c r="N11" s="25"/>
      <c r="O11" s="25">
        <v>39238020218</v>
      </c>
      <c r="P11" s="25"/>
      <c r="Q11" s="25">
        <v>-23446684</v>
      </c>
      <c r="S11" s="3"/>
      <c r="T11" s="3"/>
    </row>
    <row r="12" spans="1:20" x14ac:dyDescent="0.5">
      <c r="A12" s="1" t="s">
        <v>35</v>
      </c>
      <c r="C12" s="25">
        <v>1801000</v>
      </c>
      <c r="E12" s="25">
        <v>49914909598</v>
      </c>
      <c r="F12" s="25"/>
      <c r="G12" s="25">
        <v>43700833660</v>
      </c>
      <c r="H12" s="25"/>
      <c r="I12" s="25">
        <v>6214075938</v>
      </c>
      <c r="K12" s="25">
        <v>1801000</v>
      </c>
      <c r="M12" s="25">
        <v>49914909599</v>
      </c>
      <c r="N12" s="25"/>
      <c r="O12" s="25">
        <v>58543956820</v>
      </c>
      <c r="P12" s="25"/>
      <c r="Q12" s="25">
        <v>-8629047221</v>
      </c>
      <c r="S12" s="3"/>
      <c r="T12" s="3"/>
    </row>
    <row r="13" spans="1:20" x14ac:dyDescent="0.5">
      <c r="A13" s="1" t="s">
        <v>64</v>
      </c>
      <c r="C13" s="25">
        <v>249926</v>
      </c>
      <c r="E13" s="25">
        <v>5478078634</v>
      </c>
      <c r="F13" s="25"/>
      <c r="G13" s="25">
        <v>7124597398</v>
      </c>
      <c r="H13" s="25"/>
      <c r="I13" s="25">
        <v>-1646518764</v>
      </c>
      <c r="K13" s="25">
        <v>249926</v>
      </c>
      <c r="M13" s="25">
        <v>5478078633</v>
      </c>
      <c r="N13" s="25"/>
      <c r="O13" s="25">
        <v>3490450048</v>
      </c>
      <c r="P13" s="25"/>
      <c r="Q13" s="25">
        <v>1987628585</v>
      </c>
      <c r="S13" s="3"/>
      <c r="T13" s="3"/>
    </row>
    <row r="14" spans="1:20" x14ac:dyDescent="0.5">
      <c r="A14" s="1" t="s">
        <v>16</v>
      </c>
      <c r="C14" s="25">
        <v>2118327</v>
      </c>
      <c r="E14" s="25">
        <v>21246744609</v>
      </c>
      <c r="F14" s="25"/>
      <c r="G14" s="25">
        <v>20973000625</v>
      </c>
      <c r="H14" s="25"/>
      <c r="I14" s="25">
        <v>273743984</v>
      </c>
      <c r="K14" s="25">
        <v>2118327</v>
      </c>
      <c r="M14" s="25">
        <v>21246744609</v>
      </c>
      <c r="N14" s="25"/>
      <c r="O14" s="25">
        <v>14114079190</v>
      </c>
      <c r="P14" s="25"/>
      <c r="Q14" s="25">
        <v>7132665419</v>
      </c>
      <c r="S14" s="3"/>
      <c r="T14" s="3"/>
    </row>
    <row r="15" spans="1:20" x14ac:dyDescent="0.5">
      <c r="A15" s="1" t="s">
        <v>21</v>
      </c>
      <c r="C15" s="25">
        <v>375700</v>
      </c>
      <c r="E15" s="25">
        <v>18202663872</v>
      </c>
      <c r="F15" s="25"/>
      <c r="G15" s="25">
        <v>15812490528</v>
      </c>
      <c r="H15" s="25"/>
      <c r="I15" s="25">
        <v>2390173344</v>
      </c>
      <c r="K15" s="25">
        <v>375700</v>
      </c>
      <c r="M15" s="25">
        <v>18202663873</v>
      </c>
      <c r="N15" s="25"/>
      <c r="O15" s="25">
        <v>18490128043</v>
      </c>
      <c r="P15" s="25"/>
      <c r="Q15" s="25">
        <v>-287464170</v>
      </c>
      <c r="S15" s="3"/>
      <c r="T15" s="3"/>
    </row>
    <row r="16" spans="1:20" x14ac:dyDescent="0.5">
      <c r="A16" s="1" t="s">
        <v>48</v>
      </c>
      <c r="C16" s="25">
        <v>2486905</v>
      </c>
      <c r="E16" s="25">
        <v>68971810836</v>
      </c>
      <c r="F16" s="25"/>
      <c r="G16" s="25">
        <v>73100231053</v>
      </c>
      <c r="H16" s="25"/>
      <c r="I16" s="25">
        <v>-4128420217</v>
      </c>
      <c r="K16" s="25">
        <v>2486905</v>
      </c>
      <c r="M16" s="25">
        <v>68971810836</v>
      </c>
      <c r="N16" s="25"/>
      <c r="O16" s="25">
        <v>84619908680</v>
      </c>
      <c r="P16" s="25"/>
      <c r="Q16" s="25">
        <v>-15648097844</v>
      </c>
      <c r="S16" s="3"/>
      <c r="T16" s="3"/>
    </row>
    <row r="17" spans="1:20" x14ac:dyDescent="0.5">
      <c r="A17" s="1" t="s">
        <v>52</v>
      </c>
      <c r="C17" s="25">
        <v>2497343</v>
      </c>
      <c r="E17" s="25">
        <v>30013229253</v>
      </c>
      <c r="F17" s="25"/>
      <c r="G17" s="25">
        <v>34208626890</v>
      </c>
      <c r="H17" s="25"/>
      <c r="I17" s="25">
        <v>-4195397637</v>
      </c>
      <c r="K17" s="25">
        <v>2497343</v>
      </c>
      <c r="M17" s="25">
        <v>30013229252</v>
      </c>
      <c r="N17" s="25"/>
      <c r="O17" s="25">
        <v>8756802606</v>
      </c>
      <c r="P17" s="25"/>
      <c r="Q17" s="25">
        <v>21256426646</v>
      </c>
      <c r="S17" s="3"/>
      <c r="T17" s="3"/>
    </row>
    <row r="18" spans="1:20" x14ac:dyDescent="0.5">
      <c r="A18" s="1" t="s">
        <v>26</v>
      </c>
      <c r="C18" s="25">
        <v>1644199</v>
      </c>
      <c r="E18" s="25">
        <v>19841810433</v>
      </c>
      <c r="F18" s="25"/>
      <c r="G18" s="25">
        <v>18926537464</v>
      </c>
      <c r="H18" s="25"/>
      <c r="I18" s="25">
        <v>915272969</v>
      </c>
      <c r="K18" s="25">
        <v>1644199</v>
      </c>
      <c r="M18" s="25">
        <v>19841810433</v>
      </c>
      <c r="N18" s="25"/>
      <c r="O18" s="25">
        <v>4924371506</v>
      </c>
      <c r="P18" s="25"/>
      <c r="Q18" s="25">
        <v>14917438927</v>
      </c>
      <c r="S18" s="3"/>
      <c r="T18" s="3"/>
    </row>
    <row r="19" spans="1:20" x14ac:dyDescent="0.5">
      <c r="A19" s="1" t="s">
        <v>55</v>
      </c>
      <c r="C19" s="25">
        <v>296946</v>
      </c>
      <c r="E19" s="25">
        <v>2609383874</v>
      </c>
      <c r="F19" s="25"/>
      <c r="G19" s="25">
        <v>1493606606</v>
      </c>
      <c r="H19" s="25"/>
      <c r="I19" s="25">
        <v>1115777268</v>
      </c>
      <c r="K19" s="25">
        <v>296946</v>
      </c>
      <c r="M19" s="25">
        <v>2609383874</v>
      </c>
      <c r="N19" s="25"/>
      <c r="O19" s="25">
        <v>951543262</v>
      </c>
      <c r="P19" s="25"/>
      <c r="Q19" s="25">
        <v>1657840612</v>
      </c>
      <c r="S19" s="3"/>
      <c r="T19" s="3"/>
    </row>
    <row r="20" spans="1:20" x14ac:dyDescent="0.5">
      <c r="A20" s="1" t="s">
        <v>59</v>
      </c>
      <c r="C20" s="25">
        <v>1646884</v>
      </c>
      <c r="E20" s="25">
        <v>62029152173</v>
      </c>
      <c r="F20" s="25"/>
      <c r="G20" s="25">
        <v>60637629889</v>
      </c>
      <c r="H20" s="25"/>
      <c r="I20" s="25">
        <v>1391522284</v>
      </c>
      <c r="K20" s="25">
        <v>1646884</v>
      </c>
      <c r="M20" s="25">
        <v>62029152174</v>
      </c>
      <c r="N20" s="25"/>
      <c r="O20" s="25">
        <v>65459132765</v>
      </c>
      <c r="P20" s="25"/>
      <c r="Q20" s="25">
        <v>-3429980591</v>
      </c>
      <c r="S20" s="3"/>
      <c r="T20" s="3"/>
    </row>
    <row r="21" spans="1:20" x14ac:dyDescent="0.5">
      <c r="A21" s="1" t="s">
        <v>28</v>
      </c>
      <c r="C21" s="25">
        <v>612000</v>
      </c>
      <c r="E21" s="25">
        <v>9855409320</v>
      </c>
      <c r="F21" s="25"/>
      <c r="G21" s="25">
        <v>8212841100</v>
      </c>
      <c r="H21" s="25"/>
      <c r="I21" s="25">
        <v>1642568220</v>
      </c>
      <c r="K21" s="25">
        <v>612000</v>
      </c>
      <c r="M21" s="25">
        <v>9855409320</v>
      </c>
      <c r="N21" s="25"/>
      <c r="O21" s="25">
        <v>2263704154</v>
      </c>
      <c r="P21" s="25"/>
      <c r="Q21" s="25">
        <v>7591705166</v>
      </c>
      <c r="S21" s="3"/>
      <c r="T21" s="3"/>
    </row>
    <row r="22" spans="1:20" x14ac:dyDescent="0.5">
      <c r="A22" s="1" t="s">
        <v>22</v>
      </c>
      <c r="C22" s="25">
        <v>689072</v>
      </c>
      <c r="E22" s="25">
        <v>48948100663</v>
      </c>
      <c r="F22" s="25"/>
      <c r="G22" s="25">
        <v>46338357261</v>
      </c>
      <c r="H22" s="25"/>
      <c r="I22" s="25">
        <v>2609743402</v>
      </c>
      <c r="K22" s="25">
        <v>689072</v>
      </c>
      <c r="M22" s="25">
        <v>48948100663</v>
      </c>
      <c r="N22" s="25"/>
      <c r="O22" s="25">
        <v>31230811655</v>
      </c>
      <c r="P22" s="25"/>
      <c r="Q22" s="25">
        <v>17717289008</v>
      </c>
      <c r="S22" s="3"/>
      <c r="T22" s="3"/>
    </row>
    <row r="23" spans="1:20" x14ac:dyDescent="0.5">
      <c r="A23" s="1" t="s">
        <v>24</v>
      </c>
      <c r="C23" s="25">
        <v>570249</v>
      </c>
      <c r="E23" s="25">
        <v>39855646657</v>
      </c>
      <c r="F23" s="25"/>
      <c r="G23" s="25">
        <v>36666136793</v>
      </c>
      <c r="H23" s="25"/>
      <c r="I23" s="25">
        <v>3189509864</v>
      </c>
      <c r="K23" s="25">
        <v>570249</v>
      </c>
      <c r="M23" s="25">
        <v>39855646657</v>
      </c>
      <c r="N23" s="25"/>
      <c r="O23" s="25">
        <v>15413098332</v>
      </c>
      <c r="P23" s="25"/>
      <c r="Q23" s="25">
        <v>24442548325</v>
      </c>
      <c r="S23" s="3"/>
      <c r="T23" s="3"/>
    </row>
    <row r="24" spans="1:20" x14ac:dyDescent="0.5">
      <c r="A24" s="1" t="s">
        <v>47</v>
      </c>
      <c r="C24" s="25">
        <v>14663</v>
      </c>
      <c r="E24" s="25">
        <v>364291848</v>
      </c>
      <c r="F24" s="25"/>
      <c r="G24" s="25">
        <v>340081519</v>
      </c>
      <c r="H24" s="25"/>
      <c r="I24" s="25">
        <v>24210329</v>
      </c>
      <c r="K24" s="25">
        <v>14663</v>
      </c>
      <c r="M24" s="25">
        <v>364291848</v>
      </c>
      <c r="N24" s="25"/>
      <c r="O24" s="25">
        <v>108147410</v>
      </c>
      <c r="P24" s="25"/>
      <c r="Q24" s="25">
        <v>256144438</v>
      </c>
      <c r="S24" s="3"/>
      <c r="T24" s="3"/>
    </row>
    <row r="25" spans="1:20" x14ac:dyDescent="0.5">
      <c r="A25" s="1" t="s">
        <v>58</v>
      </c>
      <c r="C25" s="25">
        <v>48475</v>
      </c>
      <c r="E25" s="25">
        <v>4106459815</v>
      </c>
      <c r="F25" s="25"/>
      <c r="G25" s="25">
        <v>4695347932</v>
      </c>
      <c r="H25" s="25"/>
      <c r="I25" s="25">
        <v>-588888117</v>
      </c>
      <c r="K25" s="25">
        <v>48475</v>
      </c>
      <c r="M25" s="25">
        <v>4106459814</v>
      </c>
      <c r="N25" s="25"/>
      <c r="O25" s="25">
        <v>1958625276</v>
      </c>
      <c r="P25" s="25"/>
      <c r="Q25" s="25">
        <v>2147834538</v>
      </c>
      <c r="S25" s="3"/>
      <c r="T25" s="3"/>
    </row>
    <row r="26" spans="1:20" x14ac:dyDescent="0.5">
      <c r="A26" s="1" t="s">
        <v>73</v>
      </c>
      <c r="C26" s="25">
        <v>639050</v>
      </c>
      <c r="E26" s="25">
        <v>35815262648</v>
      </c>
      <c r="F26" s="25"/>
      <c r="G26" s="25">
        <v>38574257220</v>
      </c>
      <c r="H26" s="25"/>
      <c r="I26" s="25">
        <v>-2758994572</v>
      </c>
      <c r="K26" s="25">
        <v>639050</v>
      </c>
      <c r="M26" s="25">
        <v>35815262648</v>
      </c>
      <c r="N26" s="25"/>
      <c r="O26" s="25">
        <v>38574257220</v>
      </c>
      <c r="P26" s="25"/>
      <c r="Q26" s="25">
        <v>-2758994572</v>
      </c>
      <c r="S26" s="3"/>
      <c r="T26" s="3"/>
    </row>
    <row r="27" spans="1:20" x14ac:dyDescent="0.5">
      <c r="A27" s="1" t="s">
        <v>43</v>
      </c>
      <c r="C27" s="25">
        <v>20385</v>
      </c>
      <c r="E27" s="25">
        <v>1142103180</v>
      </c>
      <c r="F27" s="25"/>
      <c r="G27" s="25">
        <v>963296210</v>
      </c>
      <c r="H27" s="25"/>
      <c r="I27" s="25">
        <v>178806970</v>
      </c>
      <c r="K27" s="25">
        <v>20385</v>
      </c>
      <c r="M27" s="25">
        <v>1142103180</v>
      </c>
      <c r="N27" s="25"/>
      <c r="O27" s="25">
        <v>507885955</v>
      </c>
      <c r="P27" s="25"/>
      <c r="Q27" s="25">
        <v>634217225</v>
      </c>
      <c r="S27" s="3"/>
      <c r="T27" s="3"/>
    </row>
    <row r="28" spans="1:20" x14ac:dyDescent="0.5">
      <c r="A28" s="1" t="s">
        <v>45</v>
      </c>
      <c r="C28" s="25">
        <v>22020</v>
      </c>
      <c r="E28" s="25">
        <v>406347043</v>
      </c>
      <c r="F28" s="25"/>
      <c r="G28" s="25">
        <v>368260216</v>
      </c>
      <c r="H28" s="25"/>
      <c r="I28" s="25">
        <v>38086827</v>
      </c>
      <c r="K28" s="25">
        <v>22020</v>
      </c>
      <c r="M28" s="25">
        <v>406347043</v>
      </c>
      <c r="N28" s="25"/>
      <c r="O28" s="25">
        <v>275758032</v>
      </c>
      <c r="P28" s="25"/>
      <c r="Q28" s="25">
        <v>130589011</v>
      </c>
      <c r="S28" s="3"/>
      <c r="T28" s="3"/>
    </row>
    <row r="29" spans="1:20" x14ac:dyDescent="0.5">
      <c r="A29" s="1" t="s">
        <v>37</v>
      </c>
      <c r="C29" s="25">
        <v>6243</v>
      </c>
      <c r="E29" s="25">
        <v>229219428</v>
      </c>
      <c r="F29" s="25"/>
      <c r="G29" s="25">
        <v>211402421</v>
      </c>
      <c r="H29" s="25"/>
      <c r="I29" s="25">
        <v>17817007</v>
      </c>
      <c r="K29" s="25">
        <v>6243</v>
      </c>
      <c r="M29" s="25">
        <v>229219428</v>
      </c>
      <c r="N29" s="25"/>
      <c r="O29" s="25">
        <v>156275555</v>
      </c>
      <c r="P29" s="25"/>
      <c r="Q29" s="25">
        <v>72943873</v>
      </c>
      <c r="S29" s="3"/>
      <c r="T29" s="3"/>
    </row>
    <row r="30" spans="1:20" x14ac:dyDescent="0.5">
      <c r="A30" s="1" t="s">
        <v>27</v>
      </c>
      <c r="C30" s="25">
        <v>108000</v>
      </c>
      <c r="E30" s="25">
        <v>1100413350</v>
      </c>
      <c r="F30" s="25"/>
      <c r="G30" s="25">
        <v>2272987803</v>
      </c>
      <c r="H30" s="25"/>
      <c r="I30" s="25">
        <v>-1172574453</v>
      </c>
      <c r="K30" s="25">
        <v>108000</v>
      </c>
      <c r="M30" s="25">
        <v>1100413350</v>
      </c>
      <c r="N30" s="25"/>
      <c r="O30" s="25">
        <v>319272447</v>
      </c>
      <c r="P30" s="25"/>
      <c r="Q30" s="25">
        <v>781140903</v>
      </c>
      <c r="S30" s="3"/>
      <c r="T30" s="3"/>
    </row>
    <row r="31" spans="1:20" x14ac:dyDescent="0.5">
      <c r="A31" s="1" t="s">
        <v>72</v>
      </c>
      <c r="C31" s="25">
        <v>5354926</v>
      </c>
      <c r="E31" s="25">
        <v>46449058124</v>
      </c>
      <c r="F31" s="25"/>
      <c r="G31" s="25">
        <v>37486981317</v>
      </c>
      <c r="H31" s="25"/>
      <c r="I31" s="25">
        <v>8962076807</v>
      </c>
      <c r="K31" s="25">
        <v>5354926</v>
      </c>
      <c r="M31" s="25">
        <v>46449058124</v>
      </c>
      <c r="N31" s="25"/>
      <c r="O31" s="25">
        <v>37486981317</v>
      </c>
      <c r="P31" s="25"/>
      <c r="Q31" s="25">
        <v>8962076807</v>
      </c>
      <c r="S31" s="3"/>
      <c r="T31" s="3"/>
    </row>
    <row r="32" spans="1:20" x14ac:dyDescent="0.5">
      <c r="A32" s="1" t="s">
        <v>31</v>
      </c>
      <c r="C32" s="25">
        <v>228420</v>
      </c>
      <c r="E32" s="25">
        <v>4159755706</v>
      </c>
      <c r="F32" s="25"/>
      <c r="G32" s="25">
        <v>4121155353</v>
      </c>
      <c r="H32" s="25"/>
      <c r="I32" s="25">
        <v>38600353</v>
      </c>
      <c r="K32" s="25">
        <v>228420</v>
      </c>
      <c r="M32" s="25">
        <v>4159755706</v>
      </c>
      <c r="N32" s="25"/>
      <c r="O32" s="25">
        <v>3544645309</v>
      </c>
      <c r="P32" s="25"/>
      <c r="Q32" s="25">
        <v>615110397</v>
      </c>
      <c r="S32" s="3"/>
      <c r="T32" s="3"/>
    </row>
    <row r="33" spans="1:20" x14ac:dyDescent="0.5">
      <c r="A33" s="1" t="s">
        <v>67</v>
      </c>
      <c r="C33" s="25">
        <v>61132</v>
      </c>
      <c r="E33" s="25">
        <v>1074686759</v>
      </c>
      <c r="F33" s="25"/>
      <c r="G33" s="25">
        <v>886239861</v>
      </c>
      <c r="H33" s="25"/>
      <c r="I33" s="25">
        <v>188446898</v>
      </c>
      <c r="K33" s="25">
        <v>61132</v>
      </c>
      <c r="M33" s="25">
        <v>1074686759</v>
      </c>
      <c r="N33" s="25"/>
      <c r="O33" s="25">
        <v>886239861</v>
      </c>
      <c r="P33" s="25"/>
      <c r="Q33" s="25">
        <v>188446898</v>
      </c>
      <c r="S33" s="3"/>
      <c r="T33" s="3"/>
    </row>
    <row r="34" spans="1:20" x14ac:dyDescent="0.5">
      <c r="A34" s="1" t="s">
        <v>71</v>
      </c>
      <c r="C34" s="25">
        <v>6324</v>
      </c>
      <c r="E34" s="25">
        <v>169392585</v>
      </c>
      <c r="F34" s="25"/>
      <c r="G34" s="25">
        <v>158243554</v>
      </c>
      <c r="H34" s="25"/>
      <c r="I34" s="25">
        <v>11149031</v>
      </c>
      <c r="K34" s="25">
        <v>6324</v>
      </c>
      <c r="M34" s="25">
        <v>169392585</v>
      </c>
      <c r="N34" s="25"/>
      <c r="O34" s="25">
        <v>158243554</v>
      </c>
      <c r="P34" s="25"/>
      <c r="Q34" s="25">
        <v>11149031</v>
      </c>
      <c r="S34" s="3"/>
      <c r="T34" s="3"/>
    </row>
    <row r="35" spans="1:20" x14ac:dyDescent="0.5">
      <c r="A35" s="1" t="s">
        <v>68</v>
      </c>
      <c r="C35" s="25">
        <v>184642</v>
      </c>
      <c r="E35" s="25">
        <v>10190328463</v>
      </c>
      <c r="F35" s="25"/>
      <c r="G35" s="25">
        <v>7656816996</v>
      </c>
      <c r="H35" s="25"/>
      <c r="I35" s="25">
        <v>2533511467</v>
      </c>
      <c r="K35" s="25">
        <v>184642</v>
      </c>
      <c r="M35" s="25">
        <v>10190328463</v>
      </c>
      <c r="N35" s="25"/>
      <c r="O35" s="25">
        <v>7656816996</v>
      </c>
      <c r="P35" s="25"/>
      <c r="Q35" s="25">
        <v>2533511467</v>
      </c>
      <c r="S35" s="3"/>
      <c r="T35" s="3"/>
    </row>
    <row r="36" spans="1:20" x14ac:dyDescent="0.5">
      <c r="A36" s="1" t="s">
        <v>40</v>
      </c>
      <c r="C36" s="25">
        <v>2170086</v>
      </c>
      <c r="E36" s="25">
        <v>31214307610</v>
      </c>
      <c r="F36" s="25"/>
      <c r="G36" s="25">
        <v>28302122726</v>
      </c>
      <c r="H36" s="25"/>
      <c r="I36" s="25">
        <v>2912184884</v>
      </c>
      <c r="K36" s="25">
        <v>2170086</v>
      </c>
      <c r="M36" s="25">
        <v>31214307610</v>
      </c>
      <c r="N36" s="25"/>
      <c r="O36" s="25">
        <v>14859642741</v>
      </c>
      <c r="P36" s="25"/>
      <c r="Q36" s="25">
        <v>16354664869</v>
      </c>
      <c r="S36" s="3"/>
      <c r="T36" s="3"/>
    </row>
    <row r="37" spans="1:20" x14ac:dyDescent="0.5">
      <c r="A37" s="1" t="s">
        <v>41</v>
      </c>
      <c r="C37" s="25">
        <v>1623180</v>
      </c>
      <c r="E37" s="25">
        <v>25187079653</v>
      </c>
      <c r="F37" s="25"/>
      <c r="G37" s="25">
        <v>24235101626</v>
      </c>
      <c r="H37" s="25"/>
      <c r="I37" s="25">
        <v>951978027</v>
      </c>
      <c r="K37" s="25">
        <v>1623180</v>
      </c>
      <c r="M37" s="25">
        <v>25187079653</v>
      </c>
      <c r="N37" s="25"/>
      <c r="O37" s="25">
        <v>9272825195</v>
      </c>
      <c r="P37" s="25"/>
      <c r="Q37" s="25">
        <v>15914254458</v>
      </c>
      <c r="S37" s="3"/>
      <c r="T37" s="3"/>
    </row>
    <row r="38" spans="1:20" x14ac:dyDescent="0.5">
      <c r="A38" s="1" t="s">
        <v>42</v>
      </c>
      <c r="C38" s="25">
        <v>1702368</v>
      </c>
      <c r="E38" s="25">
        <v>21948338668</v>
      </c>
      <c r="F38" s="25"/>
      <c r="G38" s="25">
        <v>23960887056</v>
      </c>
      <c r="H38" s="25"/>
      <c r="I38" s="25">
        <v>-2012548388</v>
      </c>
      <c r="K38" s="25">
        <v>1702368</v>
      </c>
      <c r="M38" s="25">
        <v>21948338667</v>
      </c>
      <c r="N38" s="25"/>
      <c r="O38" s="25">
        <v>7552249210</v>
      </c>
      <c r="P38" s="25"/>
      <c r="Q38" s="25">
        <v>14396089457</v>
      </c>
      <c r="S38" s="3"/>
      <c r="T38" s="3"/>
    </row>
    <row r="39" spans="1:20" x14ac:dyDescent="0.5">
      <c r="A39" s="1" t="s">
        <v>61</v>
      </c>
      <c r="C39" s="25">
        <v>4029349</v>
      </c>
      <c r="E39" s="25">
        <v>63685452537</v>
      </c>
      <c r="F39" s="25"/>
      <c r="G39" s="25">
        <v>51113344826</v>
      </c>
      <c r="H39" s="25"/>
      <c r="I39" s="25">
        <v>12572107711</v>
      </c>
      <c r="K39" s="25">
        <v>4029349</v>
      </c>
      <c r="M39" s="25">
        <v>63685452537</v>
      </c>
      <c r="N39" s="25"/>
      <c r="O39" s="25">
        <v>16026521176</v>
      </c>
      <c r="P39" s="25"/>
      <c r="Q39" s="25">
        <v>47658931361</v>
      </c>
      <c r="S39" s="3"/>
      <c r="T39" s="3"/>
    </row>
    <row r="40" spans="1:20" x14ac:dyDescent="0.5">
      <c r="A40" s="1" t="s">
        <v>30</v>
      </c>
      <c r="C40" s="25">
        <v>2739795</v>
      </c>
      <c r="E40" s="25">
        <v>39327242093</v>
      </c>
      <c r="F40" s="25"/>
      <c r="G40" s="25">
        <v>38837013313</v>
      </c>
      <c r="H40" s="25"/>
      <c r="I40" s="25">
        <v>490228780</v>
      </c>
      <c r="K40" s="25">
        <v>2739795</v>
      </c>
      <c r="M40" s="25">
        <v>39327242093</v>
      </c>
      <c r="N40" s="25"/>
      <c r="O40" s="25">
        <v>14745465007</v>
      </c>
      <c r="P40" s="25"/>
      <c r="Q40" s="25">
        <v>24581777086</v>
      </c>
      <c r="S40" s="3"/>
      <c r="T40" s="3"/>
    </row>
    <row r="41" spans="1:20" x14ac:dyDescent="0.5">
      <c r="A41" s="1" t="s">
        <v>36</v>
      </c>
      <c r="C41" s="25">
        <v>1022415</v>
      </c>
      <c r="E41" s="25">
        <v>44078302825</v>
      </c>
      <c r="F41" s="25"/>
      <c r="G41" s="25">
        <v>40713337589</v>
      </c>
      <c r="H41" s="25"/>
      <c r="I41" s="25">
        <v>3364965236</v>
      </c>
      <c r="K41" s="25">
        <v>1022415</v>
      </c>
      <c r="M41" s="25">
        <v>44078302825</v>
      </c>
      <c r="N41" s="25"/>
      <c r="O41" s="25">
        <v>39582872394</v>
      </c>
      <c r="P41" s="25"/>
      <c r="Q41" s="25">
        <v>4495430431</v>
      </c>
      <c r="S41" s="3"/>
      <c r="T41" s="3"/>
    </row>
    <row r="42" spans="1:20" x14ac:dyDescent="0.5">
      <c r="A42" s="1" t="s">
        <v>54</v>
      </c>
      <c r="C42" s="25">
        <v>888279</v>
      </c>
      <c r="E42" s="25">
        <v>26507472073</v>
      </c>
      <c r="F42" s="25"/>
      <c r="G42" s="25">
        <v>20370665580</v>
      </c>
      <c r="H42" s="25"/>
      <c r="I42" s="25">
        <v>6136806493</v>
      </c>
      <c r="K42" s="25">
        <v>888279</v>
      </c>
      <c r="M42" s="25">
        <v>26507472074</v>
      </c>
      <c r="N42" s="25"/>
      <c r="O42" s="25">
        <v>39334180907</v>
      </c>
      <c r="P42" s="25"/>
      <c r="Q42" s="25">
        <v>-12826708833</v>
      </c>
      <c r="S42" s="3"/>
      <c r="T42" s="3"/>
    </row>
    <row r="43" spans="1:20" x14ac:dyDescent="0.5">
      <c r="A43" s="1" t="s">
        <v>25</v>
      </c>
      <c r="C43" s="25">
        <v>1083225</v>
      </c>
      <c r="E43" s="25">
        <v>59761279524</v>
      </c>
      <c r="F43" s="25"/>
      <c r="G43" s="25">
        <v>58081503018</v>
      </c>
      <c r="H43" s="25"/>
      <c r="I43" s="25">
        <v>1679776506</v>
      </c>
      <c r="K43" s="25">
        <v>1083225</v>
      </c>
      <c r="M43" s="25">
        <v>59761279524</v>
      </c>
      <c r="N43" s="25"/>
      <c r="O43" s="25">
        <v>23634864579</v>
      </c>
      <c r="P43" s="25"/>
      <c r="Q43" s="25">
        <v>36126414945</v>
      </c>
      <c r="S43" s="3"/>
      <c r="T43" s="3"/>
    </row>
    <row r="44" spans="1:20" x14ac:dyDescent="0.5">
      <c r="A44" s="1" t="s">
        <v>34</v>
      </c>
      <c r="C44" s="25">
        <v>182850</v>
      </c>
      <c r="E44" s="25">
        <v>22960181208</v>
      </c>
      <c r="F44" s="25"/>
      <c r="G44" s="25">
        <v>21441568928</v>
      </c>
      <c r="H44" s="25"/>
      <c r="I44" s="25">
        <v>1518612280</v>
      </c>
      <c r="K44" s="25">
        <v>182850</v>
      </c>
      <c r="M44" s="25">
        <v>22960181208</v>
      </c>
      <c r="N44" s="25"/>
      <c r="O44" s="25">
        <v>20625174564</v>
      </c>
      <c r="P44" s="25"/>
      <c r="Q44" s="25">
        <v>2335006644</v>
      </c>
      <c r="S44" s="3"/>
      <c r="T44" s="3"/>
    </row>
    <row r="45" spans="1:20" x14ac:dyDescent="0.5">
      <c r="A45" s="1" t="s">
        <v>69</v>
      </c>
      <c r="C45" s="25">
        <v>827938</v>
      </c>
      <c r="E45" s="25">
        <v>16320323378</v>
      </c>
      <c r="F45" s="25"/>
      <c r="G45" s="25">
        <v>16454077492</v>
      </c>
      <c r="H45" s="25"/>
      <c r="I45" s="25">
        <v>-133754114</v>
      </c>
      <c r="K45" s="25">
        <v>827938</v>
      </c>
      <c r="M45" s="25">
        <v>16320323378</v>
      </c>
      <c r="N45" s="25"/>
      <c r="O45" s="25">
        <v>16454077492</v>
      </c>
      <c r="P45" s="25"/>
      <c r="Q45" s="25">
        <v>-133754114</v>
      </c>
      <c r="S45" s="3"/>
      <c r="T45" s="3"/>
    </row>
    <row r="46" spans="1:20" x14ac:dyDescent="0.5">
      <c r="A46" s="1" t="s">
        <v>65</v>
      </c>
      <c r="C46" s="25">
        <v>35000</v>
      </c>
      <c r="E46" s="25">
        <v>15044996452</v>
      </c>
      <c r="F46" s="25"/>
      <c r="G46" s="25">
        <v>13505371364</v>
      </c>
      <c r="H46" s="25"/>
      <c r="I46" s="25">
        <v>1539625088</v>
      </c>
      <c r="K46" s="25">
        <v>35000</v>
      </c>
      <c r="M46" s="25">
        <v>15044996452</v>
      </c>
      <c r="N46" s="25"/>
      <c r="O46" s="25">
        <v>13505371364</v>
      </c>
      <c r="P46" s="25"/>
      <c r="Q46" s="25">
        <v>1539625088</v>
      </c>
      <c r="S46" s="3"/>
      <c r="T46" s="3"/>
    </row>
    <row r="47" spans="1:20" x14ac:dyDescent="0.5">
      <c r="A47" s="1" t="s">
        <v>44</v>
      </c>
      <c r="C47" s="25">
        <v>2741778</v>
      </c>
      <c r="E47" s="25">
        <v>47586608788</v>
      </c>
      <c r="F47" s="25"/>
      <c r="G47" s="25">
        <v>37293432598</v>
      </c>
      <c r="H47" s="25"/>
      <c r="I47" s="25">
        <v>10293176190</v>
      </c>
      <c r="K47" s="25">
        <v>2741778</v>
      </c>
      <c r="M47" s="25">
        <v>47586608788</v>
      </c>
      <c r="N47" s="25"/>
      <c r="O47" s="25">
        <v>39890389575</v>
      </c>
      <c r="P47" s="25"/>
      <c r="Q47" s="25">
        <v>7696219213</v>
      </c>
      <c r="S47" s="3"/>
      <c r="T47" s="3"/>
    </row>
    <row r="48" spans="1:20" x14ac:dyDescent="0.5">
      <c r="A48" s="1" t="s">
        <v>66</v>
      </c>
      <c r="C48" s="25">
        <v>1037848</v>
      </c>
      <c r="E48" s="25">
        <v>24264944360</v>
      </c>
      <c r="F48" s="25"/>
      <c r="G48" s="25">
        <v>25918404542</v>
      </c>
      <c r="H48" s="25"/>
      <c r="I48" s="25">
        <v>-1653460182</v>
      </c>
      <c r="K48" s="25">
        <v>1037848</v>
      </c>
      <c r="M48" s="25">
        <v>24264944360</v>
      </c>
      <c r="N48" s="25"/>
      <c r="O48" s="25">
        <v>25918404542</v>
      </c>
      <c r="P48" s="25"/>
      <c r="Q48" s="25">
        <v>-1653460182</v>
      </c>
      <c r="S48" s="3"/>
      <c r="T48" s="3"/>
    </row>
    <row r="49" spans="1:20" x14ac:dyDescent="0.5">
      <c r="A49" s="1" t="s">
        <v>50</v>
      </c>
      <c r="C49" s="25">
        <v>4488670</v>
      </c>
      <c r="E49" s="25">
        <v>64743074619</v>
      </c>
      <c r="F49" s="25"/>
      <c r="G49" s="25">
        <v>64653535429</v>
      </c>
      <c r="H49" s="25"/>
      <c r="I49" s="25">
        <v>89539190</v>
      </c>
      <c r="K49" s="25">
        <v>4488670</v>
      </c>
      <c r="M49" s="25">
        <v>64743074619</v>
      </c>
      <c r="N49" s="25"/>
      <c r="O49" s="25">
        <v>45016785166</v>
      </c>
      <c r="P49" s="25"/>
      <c r="Q49" s="25">
        <v>19726289453</v>
      </c>
      <c r="S49" s="3"/>
      <c r="T49" s="3"/>
    </row>
    <row r="50" spans="1:20" x14ac:dyDescent="0.5">
      <c r="A50" s="1" t="s">
        <v>49</v>
      </c>
      <c r="C50" s="25">
        <v>4398337</v>
      </c>
      <c r="E50" s="25">
        <v>71572372068</v>
      </c>
      <c r="F50" s="25"/>
      <c r="G50" s="25">
        <v>67853839274</v>
      </c>
      <c r="H50" s="25"/>
      <c r="I50" s="25">
        <v>3718532794</v>
      </c>
      <c r="K50" s="25">
        <v>4398337</v>
      </c>
      <c r="M50" s="25">
        <v>71572372068</v>
      </c>
      <c r="N50" s="25"/>
      <c r="O50" s="25">
        <v>67923903329</v>
      </c>
      <c r="P50" s="25"/>
      <c r="Q50" s="25">
        <v>3648468739</v>
      </c>
      <c r="S50" s="3"/>
      <c r="T50" s="3"/>
    </row>
    <row r="51" spans="1:20" x14ac:dyDescent="0.5">
      <c r="A51" s="1" t="s">
        <v>23</v>
      </c>
      <c r="C51" s="25">
        <v>2905219</v>
      </c>
      <c r="E51" s="25">
        <v>77569878955</v>
      </c>
      <c r="F51" s="25"/>
      <c r="G51" s="25">
        <v>63982329621</v>
      </c>
      <c r="H51" s="25"/>
      <c r="I51" s="25">
        <v>13587549334</v>
      </c>
      <c r="K51" s="25">
        <v>2905219</v>
      </c>
      <c r="M51" s="25">
        <v>77569878955</v>
      </c>
      <c r="N51" s="25"/>
      <c r="O51" s="25">
        <v>72287280284</v>
      </c>
      <c r="P51" s="25"/>
      <c r="Q51" s="25">
        <v>5282598671</v>
      </c>
      <c r="S51" s="3"/>
      <c r="T51" s="3"/>
    </row>
    <row r="52" spans="1:20" x14ac:dyDescent="0.5">
      <c r="A52" s="1" t="s">
        <v>46</v>
      </c>
      <c r="C52" s="25">
        <v>1788784</v>
      </c>
      <c r="E52" s="25">
        <v>76317800354</v>
      </c>
      <c r="F52" s="25"/>
      <c r="G52" s="25">
        <v>70930033927</v>
      </c>
      <c r="H52" s="25"/>
      <c r="I52" s="25">
        <v>5387766427</v>
      </c>
      <c r="K52" s="25">
        <v>1788784</v>
      </c>
      <c r="M52" s="25">
        <v>76317800355</v>
      </c>
      <c r="N52" s="25"/>
      <c r="O52" s="25">
        <v>77927037194</v>
      </c>
      <c r="P52" s="25"/>
      <c r="Q52" s="25">
        <v>-1609236839</v>
      </c>
      <c r="S52" s="3"/>
      <c r="T52" s="3"/>
    </row>
    <row r="53" spans="1:20" x14ac:dyDescent="0.5">
      <c r="A53" s="1" t="s">
        <v>20</v>
      </c>
      <c r="C53" s="25">
        <v>480098</v>
      </c>
      <c r="E53" s="25">
        <v>49065190071</v>
      </c>
      <c r="F53" s="25"/>
      <c r="G53" s="25">
        <v>48535452098</v>
      </c>
      <c r="H53" s="25"/>
      <c r="I53" s="25">
        <v>529737973</v>
      </c>
      <c r="K53" s="25">
        <v>480098</v>
      </c>
      <c r="M53" s="25">
        <v>49065190071</v>
      </c>
      <c r="N53" s="25"/>
      <c r="O53" s="25">
        <v>14268216336</v>
      </c>
      <c r="P53" s="25"/>
      <c r="Q53" s="25">
        <v>34796973735</v>
      </c>
      <c r="S53" s="3"/>
      <c r="T53" s="3"/>
    </row>
    <row r="54" spans="1:20" x14ac:dyDescent="0.5">
      <c r="A54" s="1" t="s">
        <v>53</v>
      </c>
      <c r="C54" s="25">
        <v>1905549</v>
      </c>
      <c r="E54" s="25">
        <v>44400305452</v>
      </c>
      <c r="F54" s="25"/>
      <c r="G54" s="25">
        <v>41085436231</v>
      </c>
      <c r="H54" s="25"/>
      <c r="I54" s="25">
        <v>3314869221</v>
      </c>
      <c r="K54" s="25">
        <v>1905549</v>
      </c>
      <c r="M54" s="25">
        <v>44400305452</v>
      </c>
      <c r="N54" s="25"/>
      <c r="O54" s="25">
        <v>14086230280</v>
      </c>
      <c r="P54" s="25"/>
      <c r="Q54" s="25">
        <v>30314075172</v>
      </c>
      <c r="S54" s="3"/>
      <c r="T54" s="3"/>
    </row>
    <row r="55" spans="1:20" x14ac:dyDescent="0.5">
      <c r="A55" s="1" t="s">
        <v>56</v>
      </c>
      <c r="C55" s="25">
        <v>0</v>
      </c>
      <c r="E55" s="25">
        <v>0</v>
      </c>
      <c r="F55" s="25"/>
      <c r="G55" s="25">
        <v>0</v>
      </c>
      <c r="H55" s="25"/>
      <c r="I55" s="25">
        <v>0</v>
      </c>
      <c r="K55" s="25">
        <v>23550</v>
      </c>
      <c r="M55" s="25">
        <v>4418193000</v>
      </c>
      <c r="N55" s="25"/>
      <c r="O55" s="25">
        <v>2025259063</v>
      </c>
      <c r="P55" s="25"/>
      <c r="Q55" s="25">
        <v>2392933937</v>
      </c>
      <c r="S55" s="3"/>
      <c r="T55" s="3"/>
    </row>
    <row r="56" spans="1:20" x14ac:dyDescent="0.5">
      <c r="A56" s="1" t="s">
        <v>32</v>
      </c>
      <c r="C56" s="25">
        <v>0</v>
      </c>
      <c r="E56" s="25">
        <v>0</v>
      </c>
      <c r="F56" s="25"/>
      <c r="G56" s="25">
        <v>1769269915</v>
      </c>
      <c r="H56" s="25"/>
      <c r="I56" s="25">
        <v>-1769269915</v>
      </c>
      <c r="K56" s="25">
        <v>0</v>
      </c>
      <c r="M56" s="25">
        <v>0</v>
      </c>
      <c r="N56" s="25"/>
      <c r="O56" s="25">
        <v>0</v>
      </c>
      <c r="P56" s="25"/>
      <c r="Q56" s="25">
        <v>0</v>
      </c>
      <c r="S56" s="3"/>
      <c r="T56" s="3"/>
    </row>
    <row r="57" spans="1:20" x14ac:dyDescent="0.5">
      <c r="A57" s="1" t="s">
        <v>18</v>
      </c>
      <c r="C57" s="25">
        <v>0</v>
      </c>
      <c r="E57" s="25">
        <v>0</v>
      </c>
      <c r="F57" s="25"/>
      <c r="G57" s="25">
        <v>3325147830</v>
      </c>
      <c r="H57" s="25"/>
      <c r="I57" s="25">
        <v>-3325147830</v>
      </c>
      <c r="K57" s="25">
        <v>0</v>
      </c>
      <c r="M57" s="25">
        <v>0</v>
      </c>
      <c r="N57" s="25"/>
      <c r="O57" s="25">
        <v>0</v>
      </c>
      <c r="P57" s="25"/>
      <c r="Q57" s="25">
        <v>0</v>
      </c>
      <c r="S57" s="3"/>
      <c r="T57" s="3"/>
    </row>
    <row r="58" spans="1:20" x14ac:dyDescent="0.5">
      <c r="A58" s="1" t="s">
        <v>39</v>
      </c>
      <c r="C58" s="25">
        <v>0</v>
      </c>
      <c r="E58" s="25">
        <v>0</v>
      </c>
      <c r="F58" s="25"/>
      <c r="G58" s="25">
        <v>5273077560</v>
      </c>
      <c r="H58" s="25"/>
      <c r="I58" s="25">
        <v>-5273077560</v>
      </c>
      <c r="K58" s="25">
        <v>0</v>
      </c>
      <c r="M58" s="25">
        <v>0</v>
      </c>
      <c r="N58" s="25"/>
      <c r="O58" s="25">
        <v>0</v>
      </c>
      <c r="P58" s="25"/>
      <c r="Q58" s="25">
        <v>0</v>
      </c>
      <c r="S58" s="3"/>
      <c r="T58" s="3"/>
    </row>
    <row r="59" spans="1:20" x14ac:dyDescent="0.5">
      <c r="A59" s="1" t="s">
        <v>57</v>
      </c>
      <c r="C59" s="25">
        <v>0</v>
      </c>
      <c r="E59" s="25">
        <v>0</v>
      </c>
      <c r="F59" s="25"/>
      <c r="G59" s="25">
        <v>11070159797</v>
      </c>
      <c r="H59" s="25"/>
      <c r="I59" s="25">
        <v>-11070159797</v>
      </c>
      <c r="K59" s="25">
        <v>0</v>
      </c>
      <c r="M59" s="25">
        <v>0</v>
      </c>
      <c r="N59" s="25"/>
      <c r="O59" s="25">
        <v>0</v>
      </c>
      <c r="P59" s="25"/>
      <c r="Q59" s="25">
        <v>0</v>
      </c>
      <c r="S59" s="3"/>
      <c r="T59" s="3"/>
    </row>
    <row r="60" spans="1:20" x14ac:dyDescent="0.5">
      <c r="A60" s="1" t="s">
        <v>33</v>
      </c>
      <c r="C60" s="25">
        <v>0</v>
      </c>
      <c r="E60" s="25">
        <v>0</v>
      </c>
      <c r="F60" s="25"/>
      <c r="G60" s="25">
        <v>2200690625</v>
      </c>
      <c r="H60" s="25"/>
      <c r="I60" s="25">
        <v>-2200690625</v>
      </c>
      <c r="K60" s="25">
        <v>0</v>
      </c>
      <c r="M60" s="25">
        <v>0</v>
      </c>
      <c r="N60" s="25"/>
      <c r="O60" s="25">
        <v>0</v>
      </c>
      <c r="P60" s="25"/>
      <c r="Q60" s="25">
        <v>0</v>
      </c>
      <c r="S60" s="3"/>
      <c r="T60" s="3"/>
    </row>
    <row r="61" spans="1:20" x14ac:dyDescent="0.5">
      <c r="A61" s="1" t="s">
        <v>19</v>
      </c>
      <c r="C61" s="25">
        <v>0</v>
      </c>
      <c r="E61" s="25">
        <v>0</v>
      </c>
      <c r="F61" s="25"/>
      <c r="G61" s="25">
        <v>11411227574</v>
      </c>
      <c r="H61" s="25"/>
      <c r="I61" s="25">
        <v>-11411227574</v>
      </c>
      <c r="K61" s="25">
        <v>0</v>
      </c>
      <c r="M61" s="25">
        <v>0</v>
      </c>
      <c r="N61" s="25"/>
      <c r="O61" s="25">
        <v>0</v>
      </c>
      <c r="P61" s="25"/>
      <c r="Q61" s="25">
        <v>0</v>
      </c>
      <c r="S61" s="3"/>
      <c r="T61" s="3"/>
    </row>
    <row r="62" spans="1:20" x14ac:dyDescent="0.5">
      <c r="A62" s="1" t="s">
        <v>29</v>
      </c>
      <c r="C62" s="25">
        <v>0</v>
      </c>
      <c r="E62" s="25">
        <v>0</v>
      </c>
      <c r="F62" s="25"/>
      <c r="G62" s="25">
        <v>12100828678</v>
      </c>
      <c r="H62" s="25"/>
      <c r="I62" s="25">
        <v>-12100828678</v>
      </c>
      <c r="K62" s="25">
        <v>0</v>
      </c>
      <c r="M62" s="25">
        <v>0</v>
      </c>
      <c r="N62" s="25"/>
      <c r="O62" s="25">
        <v>0</v>
      </c>
      <c r="P62" s="25"/>
      <c r="Q62" s="25">
        <v>0</v>
      </c>
      <c r="S62" s="3"/>
      <c r="T62" s="3"/>
    </row>
    <row r="63" spans="1:20" x14ac:dyDescent="0.5">
      <c r="A63" s="1" t="s">
        <v>63</v>
      </c>
      <c r="C63" s="25">
        <v>0</v>
      </c>
      <c r="E63" s="25">
        <v>0</v>
      </c>
      <c r="F63" s="25"/>
      <c r="G63" s="25">
        <v>2495337853</v>
      </c>
      <c r="H63" s="25"/>
      <c r="I63" s="25">
        <v>-2495337853</v>
      </c>
      <c r="K63" s="25">
        <v>0</v>
      </c>
      <c r="M63" s="25">
        <v>0</v>
      </c>
      <c r="N63" s="25"/>
      <c r="O63" s="25">
        <v>0</v>
      </c>
      <c r="P63" s="25"/>
      <c r="Q63" s="25">
        <v>0</v>
      </c>
      <c r="S63" s="3"/>
      <c r="T63" s="3"/>
    </row>
    <row r="64" spans="1:20" x14ac:dyDescent="0.5">
      <c r="A64" s="1" t="s">
        <v>60</v>
      </c>
      <c r="C64" s="25">
        <v>0</v>
      </c>
      <c r="E64" s="25">
        <v>0</v>
      </c>
      <c r="F64" s="25"/>
      <c r="G64" s="25">
        <v>-374440809</v>
      </c>
      <c r="H64" s="25"/>
      <c r="I64" s="25">
        <v>374440809</v>
      </c>
      <c r="K64" s="25">
        <v>0</v>
      </c>
      <c r="M64" s="25">
        <v>0</v>
      </c>
      <c r="N64" s="25"/>
      <c r="O64" s="25">
        <v>0</v>
      </c>
      <c r="P64" s="25"/>
      <c r="Q64" s="25">
        <v>0</v>
      </c>
      <c r="S64" s="3"/>
      <c r="T64" s="3"/>
    </row>
    <row r="65" spans="1:20" x14ac:dyDescent="0.5">
      <c r="A65" s="1" t="s">
        <v>17</v>
      </c>
      <c r="C65" s="25">
        <v>0</v>
      </c>
      <c r="E65" s="25">
        <v>0</v>
      </c>
      <c r="F65" s="25"/>
      <c r="G65" s="25">
        <v>10704501497</v>
      </c>
      <c r="H65" s="25"/>
      <c r="I65" s="25">
        <v>-10704501497</v>
      </c>
      <c r="K65" s="25">
        <v>0</v>
      </c>
      <c r="M65" s="25">
        <v>0</v>
      </c>
      <c r="N65" s="25"/>
      <c r="O65" s="25">
        <v>0</v>
      </c>
      <c r="P65" s="25"/>
      <c r="Q65" s="25">
        <v>0</v>
      </c>
      <c r="S65" s="3"/>
      <c r="T65" s="3"/>
    </row>
    <row r="66" spans="1:20" x14ac:dyDescent="0.5">
      <c r="A66" s="1" t="s">
        <v>15</v>
      </c>
      <c r="C66" s="25">
        <v>0</v>
      </c>
      <c r="E66" s="25">
        <v>0</v>
      </c>
      <c r="F66" s="25"/>
      <c r="G66" s="25">
        <v>25422489277</v>
      </c>
      <c r="H66" s="25"/>
      <c r="I66" s="25">
        <v>-25422489277</v>
      </c>
      <c r="K66" s="25">
        <v>0</v>
      </c>
      <c r="M66" s="25">
        <v>0</v>
      </c>
      <c r="N66" s="25"/>
      <c r="O66" s="25">
        <v>0</v>
      </c>
      <c r="P66" s="25"/>
      <c r="Q66" s="25">
        <v>0</v>
      </c>
      <c r="S66" s="3"/>
      <c r="T66" s="3"/>
    </row>
    <row r="67" spans="1:20" x14ac:dyDescent="0.5">
      <c r="A67" s="1" t="s">
        <v>203</v>
      </c>
      <c r="C67" s="25">
        <v>5250</v>
      </c>
      <c r="E67" s="25">
        <v>5249048438</v>
      </c>
      <c r="F67" s="25"/>
      <c r="G67" s="25">
        <v>5301633404</v>
      </c>
      <c r="H67" s="25"/>
      <c r="I67" s="25">
        <v>-52584966</v>
      </c>
      <c r="K67" s="25">
        <v>5250</v>
      </c>
      <c r="M67" s="25">
        <v>5249048437</v>
      </c>
      <c r="N67" s="25"/>
      <c r="O67" s="25">
        <v>5246193750</v>
      </c>
      <c r="P67" s="25"/>
      <c r="Q67" s="25">
        <v>2854687</v>
      </c>
      <c r="S67" s="3"/>
      <c r="T67" s="3"/>
    </row>
    <row r="68" spans="1:20" x14ac:dyDescent="0.5">
      <c r="A68" s="1" t="s">
        <v>204</v>
      </c>
      <c r="C68" s="25">
        <v>3250</v>
      </c>
      <c r="E68" s="25">
        <v>3216949323</v>
      </c>
      <c r="F68" s="25"/>
      <c r="G68" s="25">
        <v>3217556962</v>
      </c>
      <c r="H68" s="25"/>
      <c r="I68" s="25">
        <v>-607639</v>
      </c>
      <c r="K68" s="25">
        <v>3250</v>
      </c>
      <c r="M68" s="25">
        <v>3216949323</v>
      </c>
      <c r="N68" s="25"/>
      <c r="O68" s="25">
        <v>3217424424</v>
      </c>
      <c r="P68" s="25"/>
      <c r="Q68" s="25">
        <v>-475101</v>
      </c>
      <c r="S68" s="3"/>
      <c r="T68" s="3"/>
    </row>
    <row r="69" spans="1:20" x14ac:dyDescent="0.5">
      <c r="A69" s="1" t="s">
        <v>108</v>
      </c>
      <c r="C69" s="25">
        <v>70911</v>
      </c>
      <c r="E69" s="25">
        <v>70189024111</v>
      </c>
      <c r="F69" s="25"/>
      <c r="G69" s="25">
        <v>69091166298</v>
      </c>
      <c r="H69" s="25"/>
      <c r="I69" s="25">
        <v>1097857813</v>
      </c>
      <c r="K69" s="25">
        <v>70911</v>
      </c>
      <c r="M69" s="25">
        <v>70189024111</v>
      </c>
      <c r="N69" s="25"/>
      <c r="O69" s="25">
        <v>61721466000</v>
      </c>
      <c r="P69" s="25"/>
      <c r="Q69" s="25">
        <v>8467558111</v>
      </c>
      <c r="S69" s="3"/>
      <c r="T69" s="3"/>
    </row>
    <row r="70" spans="1:20" x14ac:dyDescent="0.5">
      <c r="A70" s="1" t="s">
        <v>93</v>
      </c>
      <c r="C70" s="25">
        <v>2752</v>
      </c>
      <c r="E70" s="25">
        <v>2456983263</v>
      </c>
      <c r="F70" s="25"/>
      <c r="G70" s="25">
        <v>2390028232</v>
      </c>
      <c r="H70" s="25"/>
      <c r="I70" s="25">
        <v>66955031</v>
      </c>
      <c r="K70" s="25">
        <v>2752</v>
      </c>
      <c r="M70" s="25">
        <v>2456983263</v>
      </c>
      <c r="N70" s="25"/>
      <c r="O70" s="25">
        <v>2319811386</v>
      </c>
      <c r="P70" s="25"/>
      <c r="Q70" s="25">
        <v>137171877</v>
      </c>
      <c r="S70" s="3"/>
      <c r="T70" s="3"/>
    </row>
    <row r="71" spans="1:20" x14ac:dyDescent="0.5">
      <c r="A71" s="1" t="s">
        <v>102</v>
      </c>
      <c r="C71" s="25">
        <v>6728</v>
      </c>
      <c r="E71" s="25">
        <v>6131124132</v>
      </c>
      <c r="F71" s="25"/>
      <c r="G71" s="25">
        <v>6088449436</v>
      </c>
      <c r="H71" s="25"/>
      <c r="I71" s="25">
        <v>42674696</v>
      </c>
      <c r="K71" s="25">
        <v>6728</v>
      </c>
      <c r="M71" s="25">
        <v>6131124132</v>
      </c>
      <c r="N71" s="25"/>
      <c r="O71" s="25">
        <v>5405585219</v>
      </c>
      <c r="P71" s="25"/>
      <c r="Q71" s="25">
        <v>725538913</v>
      </c>
      <c r="S71" s="3"/>
      <c r="T71" s="3"/>
    </row>
    <row r="72" spans="1:20" x14ac:dyDescent="0.5">
      <c r="A72" s="1" t="s">
        <v>105</v>
      </c>
      <c r="C72" s="25">
        <v>8571</v>
      </c>
      <c r="E72" s="25">
        <v>7815180963</v>
      </c>
      <c r="F72" s="25"/>
      <c r="G72" s="25">
        <v>7772959300</v>
      </c>
      <c r="H72" s="25"/>
      <c r="I72" s="25">
        <v>42221663</v>
      </c>
      <c r="K72" s="25">
        <v>8571</v>
      </c>
      <c r="M72" s="25">
        <v>7815180963</v>
      </c>
      <c r="N72" s="25"/>
      <c r="O72" s="25">
        <v>6808345401</v>
      </c>
      <c r="P72" s="25"/>
      <c r="Q72" s="25">
        <v>1006835562</v>
      </c>
      <c r="S72" s="3"/>
      <c r="T72" s="3"/>
    </row>
    <row r="73" spans="1:20" x14ac:dyDescent="0.5">
      <c r="A73" s="1" t="s">
        <v>99</v>
      </c>
      <c r="C73" s="25">
        <v>78542</v>
      </c>
      <c r="E73" s="25">
        <v>59776904711</v>
      </c>
      <c r="F73" s="25"/>
      <c r="G73" s="25">
        <v>57954510886</v>
      </c>
      <c r="H73" s="25"/>
      <c r="I73" s="25">
        <v>1822393825</v>
      </c>
      <c r="K73" s="25">
        <v>78542</v>
      </c>
      <c r="M73" s="25">
        <v>59776904711</v>
      </c>
      <c r="N73" s="25"/>
      <c r="O73" s="25">
        <v>57851688353</v>
      </c>
      <c r="P73" s="25"/>
      <c r="Q73" s="25">
        <v>1925216358</v>
      </c>
      <c r="S73" s="3"/>
      <c r="T73" s="3"/>
    </row>
    <row r="74" spans="1:20" x14ac:dyDescent="0.5">
      <c r="A74" s="1" t="s">
        <v>205</v>
      </c>
      <c r="C74" s="25">
        <v>1000</v>
      </c>
      <c r="E74" s="25">
        <v>999818750</v>
      </c>
      <c r="F74" s="25"/>
      <c r="G74" s="25">
        <v>1019150245</v>
      </c>
      <c r="H74" s="25"/>
      <c r="I74" s="25">
        <v>-19331495</v>
      </c>
      <c r="K74" s="25">
        <v>1000</v>
      </c>
      <c r="M74" s="25">
        <v>999818750</v>
      </c>
      <c r="N74" s="25"/>
      <c r="O74" s="25">
        <v>957898020</v>
      </c>
      <c r="P74" s="25"/>
      <c r="Q74" s="25">
        <v>41920730</v>
      </c>
      <c r="S74" s="3"/>
      <c r="T74" s="3"/>
    </row>
    <row r="75" spans="1:20" x14ac:dyDescent="0.5">
      <c r="A75" s="1" t="s">
        <v>96</v>
      </c>
      <c r="C75" s="25">
        <v>105361</v>
      </c>
      <c r="E75" s="25">
        <v>83451750467</v>
      </c>
      <c r="F75" s="25"/>
      <c r="G75" s="25">
        <v>79320978412</v>
      </c>
      <c r="H75" s="25"/>
      <c r="I75" s="25">
        <v>4130772055</v>
      </c>
      <c r="K75" s="25">
        <v>105361</v>
      </c>
      <c r="M75" s="25">
        <v>83451750467</v>
      </c>
      <c r="N75" s="25"/>
      <c r="O75" s="25">
        <v>78370176704</v>
      </c>
      <c r="P75" s="25"/>
      <c r="Q75" s="25">
        <v>5081573763</v>
      </c>
      <c r="S75" s="3"/>
      <c r="T75" s="3"/>
    </row>
    <row r="76" spans="1:20" x14ac:dyDescent="0.5">
      <c r="A76" s="1" t="s">
        <v>111</v>
      </c>
      <c r="C76" s="25">
        <v>738</v>
      </c>
      <c r="E76" s="25">
        <v>660223524</v>
      </c>
      <c r="F76" s="25"/>
      <c r="G76" s="25">
        <v>650463030</v>
      </c>
      <c r="H76" s="25"/>
      <c r="I76" s="25">
        <v>9760494</v>
      </c>
      <c r="K76" s="25">
        <v>738</v>
      </c>
      <c r="M76" s="25">
        <v>660223524</v>
      </c>
      <c r="N76" s="25"/>
      <c r="O76" s="25">
        <v>617820172</v>
      </c>
      <c r="P76" s="25"/>
      <c r="Q76" s="25">
        <v>42403352</v>
      </c>
      <c r="S76" s="3"/>
      <c r="T76" s="3"/>
    </row>
    <row r="77" spans="1:20" x14ac:dyDescent="0.5">
      <c r="A77" s="1" t="s">
        <v>206</v>
      </c>
      <c r="C77" s="25">
        <v>200000</v>
      </c>
      <c r="E77" s="25">
        <v>160165869994</v>
      </c>
      <c r="F77" s="25"/>
      <c r="G77" s="25">
        <v>160839642530</v>
      </c>
      <c r="H77" s="25"/>
      <c r="I77" s="25">
        <v>-673772536</v>
      </c>
      <c r="K77" s="25">
        <v>200000</v>
      </c>
      <c r="M77" s="25">
        <v>160165869993</v>
      </c>
      <c r="N77" s="25"/>
      <c r="O77" s="25">
        <v>151400000000</v>
      </c>
      <c r="P77" s="25"/>
      <c r="Q77" s="25">
        <v>8765869993</v>
      </c>
      <c r="S77" s="3"/>
      <c r="T77" s="3"/>
    </row>
    <row r="78" spans="1:20" x14ac:dyDescent="0.5">
      <c r="A78" s="1" t="s">
        <v>207</v>
      </c>
      <c r="C78" s="25">
        <v>0</v>
      </c>
      <c r="E78" s="25">
        <v>0</v>
      </c>
      <c r="F78" s="25"/>
      <c r="G78" s="25">
        <v>0</v>
      </c>
      <c r="H78" s="25"/>
      <c r="I78" s="25">
        <v>0</v>
      </c>
      <c r="K78" s="25">
        <v>55000</v>
      </c>
      <c r="M78" s="25">
        <v>54990251210</v>
      </c>
      <c r="N78" s="25"/>
      <c r="O78" s="25">
        <v>54630419210</v>
      </c>
      <c r="P78" s="25"/>
      <c r="Q78" s="25">
        <v>359832000</v>
      </c>
      <c r="S78" s="3"/>
      <c r="T78" s="3"/>
    </row>
    <row r="79" spans="1:20" x14ac:dyDescent="0.5">
      <c r="A79" s="1" t="s">
        <v>114</v>
      </c>
      <c r="C79" s="25">
        <v>0</v>
      </c>
      <c r="E79" s="25">
        <v>0</v>
      </c>
      <c r="F79" s="25"/>
      <c r="G79" s="25">
        <v>0</v>
      </c>
      <c r="H79" s="25"/>
      <c r="I79" s="25">
        <v>0</v>
      </c>
      <c r="K79" s="25">
        <v>200000</v>
      </c>
      <c r="M79" s="25">
        <v>205962662500</v>
      </c>
      <c r="N79" s="25"/>
      <c r="O79" s="25">
        <v>193780000000</v>
      </c>
      <c r="P79" s="25"/>
      <c r="Q79" s="25">
        <v>12182662500</v>
      </c>
      <c r="S79" s="3"/>
      <c r="T79" s="3"/>
    </row>
    <row r="80" spans="1:20" x14ac:dyDescent="0.5">
      <c r="A80" s="1" t="s">
        <v>117</v>
      </c>
      <c r="C80" s="25">
        <v>0</v>
      </c>
      <c r="E80" s="25">
        <v>0</v>
      </c>
      <c r="F80" s="25"/>
      <c r="G80" s="25">
        <v>0</v>
      </c>
      <c r="H80" s="25"/>
      <c r="I80" s="25">
        <v>0</v>
      </c>
      <c r="K80" s="25">
        <v>300000</v>
      </c>
      <c r="M80" s="25">
        <v>293946712500</v>
      </c>
      <c r="N80" s="25"/>
      <c r="O80" s="25">
        <v>290932721998</v>
      </c>
      <c r="P80" s="25"/>
      <c r="Q80" s="25">
        <v>3013990502</v>
      </c>
      <c r="S80" s="3"/>
      <c r="T80" s="3"/>
    </row>
    <row r="81" spans="1:20" x14ac:dyDescent="0.5">
      <c r="A81" s="1" t="s">
        <v>208</v>
      </c>
      <c r="C81" s="25">
        <v>0</v>
      </c>
      <c r="E81" s="25">
        <v>0</v>
      </c>
      <c r="F81" s="25"/>
      <c r="G81" s="25">
        <v>314128158</v>
      </c>
      <c r="H81" s="25"/>
      <c r="I81" s="25">
        <v>-314128158</v>
      </c>
      <c r="K81" s="25">
        <v>0</v>
      </c>
      <c r="M81" s="25">
        <v>0</v>
      </c>
      <c r="N81" s="25"/>
      <c r="O81" s="25">
        <v>0</v>
      </c>
      <c r="P81" s="25"/>
      <c r="Q81" s="25">
        <v>0</v>
      </c>
      <c r="S81" s="3"/>
      <c r="T81" s="3"/>
    </row>
    <row r="82" spans="1:20" ht="22.5" thickBot="1" x14ac:dyDescent="0.55000000000000004">
      <c r="E82" s="5">
        <f>SUM(E8:E81)</f>
        <v>1813403793804</v>
      </c>
      <c r="G82" s="5">
        <f>SUM(G8:G81)</f>
        <v>1807575918532</v>
      </c>
      <c r="I82" s="5">
        <f>SUM(I8:I81)</f>
        <v>5827875272</v>
      </c>
      <c r="M82" s="5">
        <f>SUM(M8:M81)</f>
        <v>2372721613012</v>
      </c>
      <c r="O82" s="5">
        <f>SUM(O8:O81)</f>
        <v>1960549294873</v>
      </c>
      <c r="Q82" s="5">
        <f>SUM(Q8:Q81)</f>
        <v>412172318139</v>
      </c>
    </row>
    <row r="83" spans="1:20" ht="22.5" thickTop="1" x14ac:dyDescent="0.5"/>
    <row r="84" spans="1:20" x14ac:dyDescent="0.5">
      <c r="I84" s="13"/>
    </row>
    <row r="85" spans="1:20" x14ac:dyDescent="0.5">
      <c r="I85" s="13"/>
      <c r="Q85" s="13"/>
    </row>
    <row r="86" spans="1:20" x14ac:dyDescent="0.5">
      <c r="E86" s="3"/>
      <c r="G86" s="3"/>
      <c r="I86" s="3"/>
    </row>
    <row r="87" spans="1:20" x14ac:dyDescent="0.5">
      <c r="I87" s="3"/>
    </row>
    <row r="88" spans="1:20" x14ac:dyDescent="0.5">
      <c r="I88" s="11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94"/>
  <sheetViews>
    <sheetView rightToLeft="1" topLeftCell="A67" workbookViewId="0">
      <selection activeCell="Q81" sqref="Q81:Q88"/>
    </sheetView>
  </sheetViews>
  <sheetFormatPr defaultRowHeight="21.75" x14ac:dyDescent="0.5"/>
  <cols>
    <col min="1" max="1" width="39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16.5703125" style="1" bestFit="1" customWidth="1"/>
    <col min="20" max="20" width="33.5703125" style="1" customWidth="1"/>
    <col min="21" max="16384" width="9.140625" style="1"/>
  </cols>
  <sheetData>
    <row r="2" spans="1:20" ht="22.5" x14ac:dyDescent="0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0" ht="22.5" x14ac:dyDescent="0.5">
      <c r="A3" s="32" t="s">
        <v>146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22.5" x14ac:dyDescent="0.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20" ht="22.5" x14ac:dyDescent="0.5">
      <c r="A6" s="33" t="s">
        <v>3</v>
      </c>
      <c r="C6" s="31" t="s">
        <v>148</v>
      </c>
      <c r="D6" s="31" t="s">
        <v>148</v>
      </c>
      <c r="E6" s="31" t="s">
        <v>148</v>
      </c>
      <c r="F6" s="31" t="s">
        <v>148</v>
      </c>
      <c r="G6" s="31" t="s">
        <v>148</v>
      </c>
      <c r="H6" s="31" t="s">
        <v>148</v>
      </c>
      <c r="I6" s="31" t="s">
        <v>148</v>
      </c>
      <c r="K6" s="31" t="s">
        <v>149</v>
      </c>
      <c r="L6" s="31" t="s">
        <v>149</v>
      </c>
      <c r="M6" s="31" t="s">
        <v>149</v>
      </c>
      <c r="N6" s="31" t="s">
        <v>149</v>
      </c>
      <c r="O6" s="31" t="s">
        <v>149</v>
      </c>
      <c r="P6" s="31" t="s">
        <v>149</v>
      </c>
      <c r="Q6" s="31" t="s">
        <v>149</v>
      </c>
    </row>
    <row r="7" spans="1:20" ht="22.5" x14ac:dyDescent="0.5">
      <c r="A7" s="31" t="s">
        <v>3</v>
      </c>
      <c r="C7" s="31" t="s">
        <v>7</v>
      </c>
      <c r="E7" s="31" t="s">
        <v>200</v>
      </c>
      <c r="G7" s="31" t="s">
        <v>201</v>
      </c>
      <c r="I7" s="31" t="s">
        <v>209</v>
      </c>
      <c r="K7" s="31" t="s">
        <v>7</v>
      </c>
      <c r="M7" s="31" t="s">
        <v>200</v>
      </c>
      <c r="O7" s="31" t="s">
        <v>201</v>
      </c>
      <c r="Q7" s="31" t="s">
        <v>209</v>
      </c>
    </row>
    <row r="8" spans="1:20" x14ac:dyDescent="0.5">
      <c r="A8" s="1" t="s">
        <v>17</v>
      </c>
      <c r="C8" s="3">
        <v>3961880</v>
      </c>
      <c r="E8" s="25">
        <v>20666968914</v>
      </c>
      <c r="F8" s="25"/>
      <c r="G8" s="25">
        <v>10129141549</v>
      </c>
      <c r="H8" s="25"/>
      <c r="I8" s="25">
        <v>10537827365</v>
      </c>
      <c r="K8" s="3">
        <v>9086079</v>
      </c>
      <c r="M8" s="25">
        <v>75935797797</v>
      </c>
      <c r="N8" s="25"/>
      <c r="O8" s="25">
        <v>39612874880</v>
      </c>
      <c r="P8" s="25"/>
      <c r="Q8" s="25">
        <v>36322922917</v>
      </c>
      <c r="S8" s="3"/>
      <c r="T8" s="3"/>
    </row>
    <row r="9" spans="1:20" x14ac:dyDescent="0.5">
      <c r="A9" s="1" t="s">
        <v>39</v>
      </c>
      <c r="C9" s="3">
        <v>1468800</v>
      </c>
      <c r="E9" s="25">
        <v>10224521331</v>
      </c>
      <c r="F9" s="25"/>
      <c r="G9" s="25">
        <v>4012908110</v>
      </c>
      <c r="H9" s="25"/>
      <c r="I9" s="25">
        <v>6211613221</v>
      </c>
      <c r="K9" s="3">
        <v>2160000</v>
      </c>
      <c r="M9" s="25">
        <v>14487644032</v>
      </c>
      <c r="N9" s="25"/>
      <c r="O9" s="25">
        <v>5901335460</v>
      </c>
      <c r="P9" s="25"/>
      <c r="Q9" s="25">
        <v>8586308572</v>
      </c>
      <c r="S9" s="3"/>
      <c r="T9" s="3"/>
    </row>
    <row r="10" spans="1:20" x14ac:dyDescent="0.5">
      <c r="A10" s="1" t="s">
        <v>57</v>
      </c>
      <c r="C10" s="3">
        <v>1555809</v>
      </c>
      <c r="E10" s="25">
        <v>35998507799</v>
      </c>
      <c r="F10" s="25"/>
      <c r="G10" s="25">
        <v>21747672294</v>
      </c>
      <c r="H10" s="25"/>
      <c r="I10" s="25">
        <v>14250835505</v>
      </c>
      <c r="K10" s="3">
        <v>2788720</v>
      </c>
      <c r="M10" s="25">
        <v>67061366593</v>
      </c>
      <c r="N10" s="25"/>
      <c r="O10" s="25">
        <v>38981757197</v>
      </c>
      <c r="P10" s="25"/>
      <c r="Q10" s="25">
        <v>28079609396</v>
      </c>
      <c r="S10" s="3"/>
      <c r="T10" s="3"/>
    </row>
    <row r="11" spans="1:20" x14ac:dyDescent="0.5">
      <c r="A11" s="1" t="s">
        <v>33</v>
      </c>
      <c r="C11" s="3">
        <v>1510000</v>
      </c>
      <c r="E11" s="25">
        <v>50854405456</v>
      </c>
      <c r="F11" s="25"/>
      <c r="G11" s="25">
        <v>33913742305</v>
      </c>
      <c r="H11" s="25"/>
      <c r="I11" s="25">
        <v>16940663151</v>
      </c>
      <c r="K11" s="3">
        <v>1510000</v>
      </c>
      <c r="M11" s="25">
        <v>50854405456</v>
      </c>
      <c r="N11" s="25"/>
      <c r="O11" s="25">
        <v>33913742305</v>
      </c>
      <c r="P11" s="25"/>
      <c r="Q11" s="25">
        <v>16940663151</v>
      </c>
      <c r="S11" s="3"/>
      <c r="T11" s="3"/>
    </row>
    <row r="12" spans="1:20" x14ac:dyDescent="0.5">
      <c r="A12" s="1" t="s">
        <v>42</v>
      </c>
      <c r="C12" s="3">
        <v>425592</v>
      </c>
      <c r="E12" s="25">
        <v>5427856381</v>
      </c>
      <c r="F12" s="25"/>
      <c r="G12" s="25">
        <v>1888062300</v>
      </c>
      <c r="H12" s="25"/>
      <c r="I12" s="25">
        <v>3539794081</v>
      </c>
      <c r="K12" s="3">
        <v>1426985</v>
      </c>
      <c r="M12" s="25">
        <v>18692226531</v>
      </c>
      <c r="N12" s="25"/>
      <c r="O12" s="25">
        <v>6330562090</v>
      </c>
      <c r="P12" s="25"/>
      <c r="Q12" s="25">
        <v>12361664441</v>
      </c>
      <c r="S12" s="3"/>
      <c r="T12" s="3"/>
    </row>
    <row r="13" spans="1:20" x14ac:dyDescent="0.5">
      <c r="A13" s="1" t="s">
        <v>63</v>
      </c>
      <c r="C13" s="3">
        <v>255799</v>
      </c>
      <c r="E13" s="25">
        <v>14774624221</v>
      </c>
      <c r="F13" s="25"/>
      <c r="G13" s="25">
        <v>10765207485</v>
      </c>
      <c r="H13" s="25"/>
      <c r="I13" s="25">
        <v>4009416736</v>
      </c>
      <c r="K13" s="3">
        <v>376175</v>
      </c>
      <c r="M13" s="25">
        <v>21321897624</v>
      </c>
      <c r="N13" s="25"/>
      <c r="O13" s="25">
        <v>15831187477</v>
      </c>
      <c r="P13" s="25"/>
      <c r="Q13" s="25">
        <v>5490710147</v>
      </c>
      <c r="S13" s="3"/>
      <c r="T13" s="3"/>
    </row>
    <row r="14" spans="1:20" x14ac:dyDescent="0.5">
      <c r="A14" s="1" t="s">
        <v>29</v>
      </c>
      <c r="C14" s="3">
        <v>1059130</v>
      </c>
      <c r="E14" s="25">
        <v>30820338709</v>
      </c>
      <c r="F14" s="25"/>
      <c r="G14" s="25">
        <v>11493050757</v>
      </c>
      <c r="H14" s="25"/>
      <c r="I14" s="25">
        <v>19327287952</v>
      </c>
      <c r="K14" s="3">
        <v>5245082</v>
      </c>
      <c r="M14" s="25">
        <v>159959213674</v>
      </c>
      <c r="N14" s="25"/>
      <c r="O14" s="25">
        <v>56916519858</v>
      </c>
      <c r="P14" s="25"/>
      <c r="Q14" s="25">
        <v>103042693816</v>
      </c>
      <c r="S14" s="3"/>
      <c r="T14" s="3"/>
    </row>
    <row r="15" spans="1:20" x14ac:dyDescent="0.5">
      <c r="A15" s="1" t="s">
        <v>32</v>
      </c>
      <c r="C15" s="3">
        <v>5354926</v>
      </c>
      <c r="E15" s="25">
        <v>32132055317</v>
      </c>
      <c r="F15" s="25"/>
      <c r="G15" s="25">
        <v>32132055317</v>
      </c>
      <c r="H15" s="25"/>
      <c r="I15" s="25">
        <v>0</v>
      </c>
      <c r="K15" s="3">
        <v>5354926</v>
      </c>
      <c r="M15" s="25">
        <v>32132055317</v>
      </c>
      <c r="N15" s="25"/>
      <c r="O15" s="25">
        <v>32132055317</v>
      </c>
      <c r="P15" s="25"/>
      <c r="Q15" s="25">
        <v>0</v>
      </c>
      <c r="S15" s="3"/>
      <c r="T15" s="3"/>
    </row>
    <row r="16" spans="1:20" x14ac:dyDescent="0.5">
      <c r="A16" s="1" t="s">
        <v>34</v>
      </c>
      <c r="C16" s="3">
        <v>137150</v>
      </c>
      <c r="E16" s="25">
        <v>17623403436</v>
      </c>
      <c r="F16" s="25"/>
      <c r="G16" s="25">
        <v>15470290912</v>
      </c>
      <c r="H16" s="25"/>
      <c r="I16" s="25">
        <v>2153112524</v>
      </c>
      <c r="K16" s="3">
        <v>137150</v>
      </c>
      <c r="M16" s="25">
        <v>17623403436</v>
      </c>
      <c r="N16" s="25"/>
      <c r="O16" s="25">
        <v>15470290912</v>
      </c>
      <c r="P16" s="25"/>
      <c r="Q16" s="25">
        <v>2153112524</v>
      </c>
      <c r="S16" s="3"/>
      <c r="T16" s="3"/>
    </row>
    <row r="17" spans="1:20" x14ac:dyDescent="0.5">
      <c r="A17" s="1" t="s">
        <v>15</v>
      </c>
      <c r="C17" s="3">
        <v>10889784</v>
      </c>
      <c r="E17" s="25">
        <v>40926296013</v>
      </c>
      <c r="F17" s="25"/>
      <c r="G17" s="25">
        <v>7052480078</v>
      </c>
      <c r="H17" s="25"/>
      <c r="I17" s="25">
        <v>33873815935</v>
      </c>
      <c r="K17" s="3">
        <v>38086000</v>
      </c>
      <c r="M17" s="25">
        <v>99168331020</v>
      </c>
      <c r="N17" s="25"/>
      <c r="O17" s="25">
        <v>24665388621</v>
      </c>
      <c r="P17" s="25"/>
      <c r="Q17" s="25">
        <v>74502942399</v>
      </c>
      <c r="S17" s="3"/>
      <c r="T17" s="3"/>
    </row>
    <row r="18" spans="1:20" x14ac:dyDescent="0.5">
      <c r="A18" s="1" t="s">
        <v>64</v>
      </c>
      <c r="C18" s="3">
        <v>1450120</v>
      </c>
      <c r="E18" s="25">
        <v>27687285904</v>
      </c>
      <c r="F18" s="25"/>
      <c r="G18" s="25">
        <v>20252280368</v>
      </c>
      <c r="H18" s="25"/>
      <c r="I18" s="25">
        <v>7435005536</v>
      </c>
      <c r="K18" s="3">
        <v>1450120</v>
      </c>
      <c r="M18" s="25">
        <v>27687285904</v>
      </c>
      <c r="N18" s="25"/>
      <c r="O18" s="25">
        <v>20252280368</v>
      </c>
      <c r="P18" s="25"/>
      <c r="Q18" s="25">
        <v>7435005536</v>
      </c>
      <c r="S18" s="3"/>
      <c r="T18" s="3"/>
    </row>
    <row r="19" spans="1:20" x14ac:dyDescent="0.5">
      <c r="A19" s="1" t="s">
        <v>18</v>
      </c>
      <c r="C19" s="3">
        <v>280000</v>
      </c>
      <c r="E19" s="25">
        <v>27864573404</v>
      </c>
      <c r="F19" s="25"/>
      <c r="G19" s="25">
        <v>23706371916</v>
      </c>
      <c r="H19" s="25"/>
      <c r="I19" s="25">
        <v>4158201488</v>
      </c>
      <c r="K19" s="3">
        <v>280000</v>
      </c>
      <c r="M19" s="25">
        <v>27864573404</v>
      </c>
      <c r="N19" s="25"/>
      <c r="O19" s="25">
        <v>23706371916</v>
      </c>
      <c r="P19" s="25"/>
      <c r="Q19" s="25">
        <v>4158201488</v>
      </c>
      <c r="S19" s="3"/>
      <c r="T19" s="3"/>
    </row>
    <row r="20" spans="1:20" x14ac:dyDescent="0.5">
      <c r="A20" s="1" t="s">
        <v>60</v>
      </c>
      <c r="C20" s="3">
        <v>260059</v>
      </c>
      <c r="E20" s="25">
        <v>16394405439</v>
      </c>
      <c r="F20" s="25"/>
      <c r="G20" s="25">
        <v>16777004934</v>
      </c>
      <c r="H20" s="25"/>
      <c r="I20" s="25">
        <v>-382599495</v>
      </c>
      <c r="K20" s="3">
        <v>285714</v>
      </c>
      <c r="M20" s="25">
        <v>20413432429</v>
      </c>
      <c r="N20" s="25"/>
      <c r="O20" s="25">
        <v>18485507432</v>
      </c>
      <c r="P20" s="25"/>
      <c r="Q20" s="25">
        <v>1927924997</v>
      </c>
      <c r="S20" s="3"/>
      <c r="T20" s="3"/>
    </row>
    <row r="21" spans="1:20" x14ac:dyDescent="0.5">
      <c r="A21" s="1" t="s">
        <v>19</v>
      </c>
      <c r="C21" s="3">
        <v>147228</v>
      </c>
      <c r="E21" s="25">
        <v>23286947925</v>
      </c>
      <c r="F21" s="25"/>
      <c r="G21" s="25">
        <v>10301554166</v>
      </c>
      <c r="H21" s="25"/>
      <c r="I21" s="25">
        <v>12985393759</v>
      </c>
      <c r="K21" s="3">
        <v>216510</v>
      </c>
      <c r="M21" s="25">
        <v>32791108630</v>
      </c>
      <c r="N21" s="25"/>
      <c r="O21" s="25">
        <v>15149220884</v>
      </c>
      <c r="P21" s="25"/>
      <c r="Q21" s="25">
        <v>17641887746</v>
      </c>
      <c r="S21" s="3"/>
      <c r="T21" s="3"/>
    </row>
    <row r="22" spans="1:20" x14ac:dyDescent="0.5">
      <c r="A22" s="1" t="s">
        <v>27</v>
      </c>
      <c r="C22" s="3">
        <v>216000</v>
      </c>
      <c r="E22" s="25">
        <v>2047261623</v>
      </c>
      <c r="F22" s="25"/>
      <c r="G22" s="25">
        <v>638544885</v>
      </c>
      <c r="H22" s="25"/>
      <c r="I22" s="25">
        <v>1408716738</v>
      </c>
      <c r="K22" s="3">
        <v>300000</v>
      </c>
      <c r="M22" s="25">
        <v>3190995889</v>
      </c>
      <c r="N22" s="25"/>
      <c r="O22" s="25">
        <v>1011029403</v>
      </c>
      <c r="P22" s="25"/>
      <c r="Q22" s="25">
        <v>2179966486</v>
      </c>
      <c r="S22" s="3"/>
      <c r="T22" s="3"/>
    </row>
    <row r="23" spans="1:20" x14ac:dyDescent="0.5">
      <c r="A23" s="1" t="s">
        <v>61</v>
      </c>
      <c r="C23" s="3">
        <v>0</v>
      </c>
      <c r="E23" s="25">
        <v>0</v>
      </c>
      <c r="F23" s="25"/>
      <c r="G23" s="25">
        <v>0</v>
      </c>
      <c r="H23" s="25"/>
      <c r="I23" s="25">
        <v>0</v>
      </c>
      <c r="K23" s="3">
        <v>5113197</v>
      </c>
      <c r="M23" s="25">
        <v>120866962932</v>
      </c>
      <c r="N23" s="25"/>
      <c r="O23" s="25">
        <v>40113349850</v>
      </c>
      <c r="P23" s="25"/>
      <c r="Q23" s="25">
        <v>80753613082</v>
      </c>
      <c r="S23" s="3"/>
      <c r="T23" s="3"/>
    </row>
    <row r="24" spans="1:20" x14ac:dyDescent="0.5">
      <c r="A24" s="1" t="s">
        <v>210</v>
      </c>
      <c r="C24" s="3">
        <v>0</v>
      </c>
      <c r="E24" s="25">
        <v>0</v>
      </c>
      <c r="F24" s="25"/>
      <c r="G24" s="25">
        <v>0</v>
      </c>
      <c r="H24" s="25"/>
      <c r="I24" s="25">
        <v>0</v>
      </c>
      <c r="K24" s="3">
        <v>2215093</v>
      </c>
      <c r="M24" s="25">
        <v>27627756278</v>
      </c>
      <c r="N24" s="25"/>
      <c r="O24" s="25">
        <v>12110290550</v>
      </c>
      <c r="P24" s="25"/>
      <c r="Q24" s="25">
        <v>15517465728</v>
      </c>
      <c r="S24" s="3"/>
      <c r="T24" s="3"/>
    </row>
    <row r="25" spans="1:20" x14ac:dyDescent="0.5">
      <c r="A25" s="1" t="s">
        <v>38</v>
      </c>
      <c r="C25" s="3">
        <v>0</v>
      </c>
      <c r="E25" s="25">
        <v>0</v>
      </c>
      <c r="F25" s="25"/>
      <c r="G25" s="25">
        <v>0</v>
      </c>
      <c r="H25" s="25"/>
      <c r="I25" s="25">
        <v>0</v>
      </c>
      <c r="K25" s="3">
        <v>497701</v>
      </c>
      <c r="M25" s="25">
        <v>5433081461</v>
      </c>
      <c r="N25" s="25"/>
      <c r="O25" s="25">
        <v>2117769640</v>
      </c>
      <c r="P25" s="25"/>
      <c r="Q25" s="25">
        <v>3315311821</v>
      </c>
      <c r="S25" s="3"/>
      <c r="T25" s="3"/>
    </row>
    <row r="26" spans="1:20" x14ac:dyDescent="0.5">
      <c r="A26" s="1" t="s">
        <v>62</v>
      </c>
      <c r="C26" s="3">
        <v>0</v>
      </c>
      <c r="E26" s="25">
        <v>0</v>
      </c>
      <c r="F26" s="25"/>
      <c r="G26" s="25">
        <v>0</v>
      </c>
      <c r="H26" s="25"/>
      <c r="I26" s="25">
        <v>0</v>
      </c>
      <c r="K26" s="3">
        <v>304144</v>
      </c>
      <c r="M26" s="25">
        <v>9472264166</v>
      </c>
      <c r="N26" s="25"/>
      <c r="O26" s="25">
        <v>4592371241</v>
      </c>
      <c r="P26" s="25"/>
      <c r="Q26" s="25">
        <v>4879892925</v>
      </c>
      <c r="S26" s="3"/>
      <c r="T26" s="3"/>
    </row>
    <row r="27" spans="1:20" x14ac:dyDescent="0.5">
      <c r="A27" s="1" t="s">
        <v>56</v>
      </c>
      <c r="C27" s="3">
        <v>0</v>
      </c>
      <c r="E27" s="25">
        <v>0</v>
      </c>
      <c r="F27" s="25"/>
      <c r="G27" s="25">
        <v>0</v>
      </c>
      <c r="H27" s="25"/>
      <c r="I27" s="25">
        <v>0</v>
      </c>
      <c r="K27" s="3">
        <v>136081</v>
      </c>
      <c r="M27" s="25">
        <v>26477234714</v>
      </c>
      <c r="N27" s="25"/>
      <c r="O27" s="25">
        <v>11702729378</v>
      </c>
      <c r="P27" s="25"/>
      <c r="Q27" s="25">
        <v>14774505336</v>
      </c>
      <c r="S27" s="3"/>
      <c r="T27" s="3"/>
    </row>
    <row r="28" spans="1:20" x14ac:dyDescent="0.5">
      <c r="A28" s="1" t="s">
        <v>211</v>
      </c>
      <c r="C28" s="3">
        <v>0</v>
      </c>
      <c r="E28" s="25">
        <v>0</v>
      </c>
      <c r="F28" s="25"/>
      <c r="G28" s="25">
        <v>0</v>
      </c>
      <c r="H28" s="25"/>
      <c r="I28" s="25">
        <v>0</v>
      </c>
      <c r="K28" s="3">
        <v>100</v>
      </c>
      <c r="M28" s="25">
        <v>628905984</v>
      </c>
      <c r="N28" s="25"/>
      <c r="O28" s="25">
        <v>628905983</v>
      </c>
      <c r="P28" s="25"/>
      <c r="Q28" s="25">
        <v>1</v>
      </c>
      <c r="S28" s="3"/>
      <c r="T28" s="3"/>
    </row>
    <row r="29" spans="1:20" x14ac:dyDescent="0.5">
      <c r="A29" s="1" t="s">
        <v>212</v>
      </c>
      <c r="C29" s="3">
        <v>0</v>
      </c>
      <c r="E29" s="25">
        <v>0</v>
      </c>
      <c r="F29" s="25"/>
      <c r="G29" s="25">
        <v>0</v>
      </c>
      <c r="H29" s="25"/>
      <c r="I29" s="25">
        <v>0</v>
      </c>
      <c r="K29" s="3">
        <v>1328692</v>
      </c>
      <c r="M29" s="25">
        <v>12889424721</v>
      </c>
      <c r="N29" s="25"/>
      <c r="O29" s="25">
        <v>5757271497</v>
      </c>
      <c r="P29" s="25"/>
      <c r="Q29" s="25">
        <v>7132153224</v>
      </c>
      <c r="S29" s="3"/>
      <c r="T29" s="3"/>
    </row>
    <row r="30" spans="1:20" x14ac:dyDescent="0.5">
      <c r="A30" s="1" t="s">
        <v>213</v>
      </c>
      <c r="C30" s="3">
        <v>0</v>
      </c>
      <c r="E30" s="25">
        <v>0</v>
      </c>
      <c r="F30" s="25"/>
      <c r="G30" s="25">
        <v>0</v>
      </c>
      <c r="H30" s="25"/>
      <c r="I30" s="25">
        <v>0</v>
      </c>
      <c r="K30" s="3">
        <v>7602930</v>
      </c>
      <c r="M30" s="25">
        <v>65897387434</v>
      </c>
      <c r="N30" s="25"/>
      <c r="O30" s="25">
        <v>24325557428</v>
      </c>
      <c r="P30" s="25"/>
      <c r="Q30" s="25">
        <v>41571830006</v>
      </c>
      <c r="S30" s="3"/>
      <c r="T30" s="3"/>
    </row>
    <row r="31" spans="1:20" x14ac:dyDescent="0.5">
      <c r="A31" s="1" t="s">
        <v>40</v>
      </c>
      <c r="C31" s="3">
        <v>0</v>
      </c>
      <c r="E31" s="25">
        <v>0</v>
      </c>
      <c r="F31" s="25"/>
      <c r="G31" s="25">
        <v>0</v>
      </c>
      <c r="H31" s="25"/>
      <c r="I31" s="25">
        <v>0</v>
      </c>
      <c r="K31" s="3">
        <v>846217</v>
      </c>
      <c r="M31" s="25">
        <v>11875136362</v>
      </c>
      <c r="N31" s="25"/>
      <c r="O31" s="25">
        <v>4660120981</v>
      </c>
      <c r="P31" s="25"/>
      <c r="Q31" s="25">
        <v>7215015381</v>
      </c>
      <c r="S31" s="3"/>
      <c r="T31" s="3"/>
    </row>
    <row r="32" spans="1:20" x14ac:dyDescent="0.5">
      <c r="A32" s="1" t="s">
        <v>214</v>
      </c>
      <c r="C32" s="3">
        <v>0</v>
      </c>
      <c r="E32" s="25">
        <v>0</v>
      </c>
      <c r="F32" s="25"/>
      <c r="G32" s="25">
        <v>0</v>
      </c>
      <c r="H32" s="25"/>
      <c r="I32" s="25">
        <v>0</v>
      </c>
      <c r="K32" s="3">
        <v>883771</v>
      </c>
      <c r="M32" s="25">
        <v>45296107786</v>
      </c>
      <c r="N32" s="25"/>
      <c r="O32" s="25">
        <v>36744688864</v>
      </c>
      <c r="P32" s="25"/>
      <c r="Q32" s="25">
        <v>8551418922</v>
      </c>
      <c r="S32" s="3"/>
      <c r="T32" s="3"/>
    </row>
    <row r="33" spans="1:20" x14ac:dyDescent="0.5">
      <c r="A33" s="1" t="s">
        <v>53</v>
      </c>
      <c r="C33" s="3">
        <v>0</v>
      </c>
      <c r="E33" s="25">
        <v>0</v>
      </c>
      <c r="F33" s="25"/>
      <c r="G33" s="25">
        <v>0</v>
      </c>
      <c r="H33" s="25"/>
      <c r="I33" s="25">
        <v>0</v>
      </c>
      <c r="K33" s="3">
        <v>1956287</v>
      </c>
      <c r="M33" s="25">
        <v>42689430873</v>
      </c>
      <c r="N33" s="25"/>
      <c r="O33" s="25">
        <v>14461296554</v>
      </c>
      <c r="P33" s="25"/>
      <c r="Q33" s="25">
        <v>28228134319</v>
      </c>
      <c r="S33" s="3"/>
      <c r="T33" s="3"/>
    </row>
    <row r="34" spans="1:20" x14ac:dyDescent="0.5">
      <c r="A34" s="1" t="s">
        <v>16</v>
      </c>
      <c r="C34" s="3">
        <v>0</v>
      </c>
      <c r="E34" s="25">
        <v>0</v>
      </c>
      <c r="F34" s="25"/>
      <c r="G34" s="25">
        <v>0</v>
      </c>
      <c r="H34" s="25"/>
      <c r="I34" s="25">
        <v>0</v>
      </c>
      <c r="K34" s="3">
        <v>2166239</v>
      </c>
      <c r="M34" s="25">
        <v>25951610477</v>
      </c>
      <c r="N34" s="25"/>
      <c r="O34" s="25">
        <v>20865844010</v>
      </c>
      <c r="P34" s="25"/>
      <c r="Q34" s="25">
        <v>5085766467</v>
      </c>
      <c r="S34" s="3"/>
      <c r="T34" s="3"/>
    </row>
    <row r="35" spans="1:20" x14ac:dyDescent="0.5">
      <c r="A35" s="1" t="s">
        <v>22</v>
      </c>
      <c r="C35" s="3">
        <v>0</v>
      </c>
      <c r="E35" s="25">
        <v>0</v>
      </c>
      <c r="F35" s="25"/>
      <c r="G35" s="25">
        <v>0</v>
      </c>
      <c r="H35" s="25"/>
      <c r="I35" s="25">
        <v>0</v>
      </c>
      <c r="K35" s="3">
        <v>524270</v>
      </c>
      <c r="M35" s="25">
        <v>33947610253</v>
      </c>
      <c r="N35" s="25"/>
      <c r="O35" s="25">
        <v>23761490271</v>
      </c>
      <c r="P35" s="25"/>
      <c r="Q35" s="25">
        <v>10186119982</v>
      </c>
      <c r="S35" s="3"/>
      <c r="T35" s="3"/>
    </row>
    <row r="36" spans="1:20" x14ac:dyDescent="0.5">
      <c r="A36" s="1" t="s">
        <v>49</v>
      </c>
      <c r="C36" s="3">
        <v>0</v>
      </c>
      <c r="E36" s="25">
        <v>0</v>
      </c>
      <c r="F36" s="25"/>
      <c r="G36" s="25">
        <v>0</v>
      </c>
      <c r="H36" s="25"/>
      <c r="I36" s="25">
        <v>0</v>
      </c>
      <c r="K36" s="3">
        <v>1147917</v>
      </c>
      <c r="M36" s="25">
        <v>31517376353</v>
      </c>
      <c r="N36" s="25"/>
      <c r="O36" s="25">
        <v>15183233277</v>
      </c>
      <c r="P36" s="25"/>
      <c r="Q36" s="25">
        <v>16334143076</v>
      </c>
      <c r="S36" s="3"/>
      <c r="T36" s="3"/>
    </row>
    <row r="37" spans="1:20" x14ac:dyDescent="0.5">
      <c r="A37" s="1" t="s">
        <v>215</v>
      </c>
      <c r="C37" s="3">
        <v>0</v>
      </c>
      <c r="E37" s="25">
        <v>0</v>
      </c>
      <c r="F37" s="25"/>
      <c r="G37" s="25">
        <v>0</v>
      </c>
      <c r="H37" s="25"/>
      <c r="I37" s="25">
        <v>0</v>
      </c>
      <c r="K37" s="3">
        <v>166480</v>
      </c>
      <c r="M37" s="25">
        <v>2869255986</v>
      </c>
      <c r="N37" s="25"/>
      <c r="O37" s="25">
        <v>683445098</v>
      </c>
      <c r="P37" s="25"/>
      <c r="Q37" s="25">
        <v>2185810888</v>
      </c>
      <c r="S37" s="3"/>
      <c r="T37" s="3"/>
    </row>
    <row r="38" spans="1:20" x14ac:dyDescent="0.5">
      <c r="A38" s="1" t="s">
        <v>26</v>
      </c>
      <c r="C38" s="3">
        <v>0</v>
      </c>
      <c r="E38" s="25">
        <v>0</v>
      </c>
      <c r="F38" s="25"/>
      <c r="G38" s="25">
        <v>0</v>
      </c>
      <c r="H38" s="25"/>
      <c r="I38" s="25">
        <v>0</v>
      </c>
      <c r="K38" s="3">
        <v>7046997</v>
      </c>
      <c r="M38" s="25">
        <v>146455342620</v>
      </c>
      <c r="N38" s="25"/>
      <c r="O38" s="25">
        <v>22846540683</v>
      </c>
      <c r="P38" s="25"/>
      <c r="Q38" s="25">
        <v>123608801937</v>
      </c>
      <c r="S38" s="3"/>
      <c r="T38" s="3"/>
    </row>
    <row r="39" spans="1:20" x14ac:dyDescent="0.5">
      <c r="A39" s="1" t="s">
        <v>190</v>
      </c>
      <c r="C39" s="3">
        <v>0</v>
      </c>
      <c r="E39" s="25">
        <v>0</v>
      </c>
      <c r="F39" s="25"/>
      <c r="G39" s="25">
        <v>0</v>
      </c>
      <c r="H39" s="25"/>
      <c r="I39" s="25">
        <v>0</v>
      </c>
      <c r="K39" s="3">
        <v>193000</v>
      </c>
      <c r="M39" s="25">
        <v>32643943159</v>
      </c>
      <c r="N39" s="25"/>
      <c r="O39" s="25">
        <v>12584116836</v>
      </c>
      <c r="P39" s="25"/>
      <c r="Q39" s="25">
        <v>20059826323</v>
      </c>
      <c r="S39" s="3"/>
      <c r="T39" s="3"/>
    </row>
    <row r="40" spans="1:20" x14ac:dyDescent="0.5">
      <c r="A40" s="1" t="s">
        <v>216</v>
      </c>
      <c r="C40" s="3">
        <v>0</v>
      </c>
      <c r="E40" s="25">
        <v>0</v>
      </c>
      <c r="F40" s="25"/>
      <c r="G40" s="25">
        <v>0</v>
      </c>
      <c r="H40" s="25"/>
      <c r="I40" s="25">
        <v>0</v>
      </c>
      <c r="K40" s="3">
        <v>80750</v>
      </c>
      <c r="M40" s="25">
        <v>2404072652</v>
      </c>
      <c r="N40" s="25"/>
      <c r="O40" s="25">
        <v>1495231434</v>
      </c>
      <c r="P40" s="25"/>
      <c r="Q40" s="25">
        <v>908841218</v>
      </c>
      <c r="S40" s="3"/>
      <c r="T40" s="3"/>
    </row>
    <row r="41" spans="1:20" x14ac:dyDescent="0.5">
      <c r="A41" s="1" t="s">
        <v>48</v>
      </c>
      <c r="C41" s="3">
        <v>0</v>
      </c>
      <c r="E41" s="25">
        <v>0</v>
      </c>
      <c r="F41" s="25"/>
      <c r="G41" s="25">
        <v>0</v>
      </c>
      <c r="H41" s="25"/>
      <c r="I41" s="25">
        <v>0</v>
      </c>
      <c r="K41" s="3">
        <v>159116</v>
      </c>
      <c r="M41" s="25">
        <v>4243152358</v>
      </c>
      <c r="N41" s="25"/>
      <c r="O41" s="25">
        <v>5843934333</v>
      </c>
      <c r="P41" s="25"/>
      <c r="Q41" s="25">
        <v>-1600781975</v>
      </c>
      <c r="S41" s="3"/>
      <c r="T41" s="3"/>
    </row>
    <row r="42" spans="1:20" x14ac:dyDescent="0.5">
      <c r="A42" s="1" t="s">
        <v>217</v>
      </c>
      <c r="C42" s="3">
        <v>0</v>
      </c>
      <c r="E42" s="25">
        <v>0</v>
      </c>
      <c r="F42" s="25"/>
      <c r="G42" s="25">
        <v>0</v>
      </c>
      <c r="H42" s="25"/>
      <c r="I42" s="25">
        <v>0</v>
      </c>
      <c r="K42" s="3">
        <v>373073</v>
      </c>
      <c r="M42" s="25">
        <v>13654844873</v>
      </c>
      <c r="N42" s="25"/>
      <c r="O42" s="25">
        <v>13654844873</v>
      </c>
      <c r="P42" s="25"/>
      <c r="Q42" s="25">
        <v>0</v>
      </c>
      <c r="S42" s="3"/>
      <c r="T42" s="3"/>
    </row>
    <row r="43" spans="1:20" x14ac:dyDescent="0.5">
      <c r="A43" s="1" t="s">
        <v>218</v>
      </c>
      <c r="C43" s="3">
        <v>0</v>
      </c>
      <c r="E43" s="25">
        <v>0</v>
      </c>
      <c r="F43" s="25"/>
      <c r="G43" s="25">
        <v>0</v>
      </c>
      <c r="H43" s="25"/>
      <c r="I43" s="25">
        <v>0</v>
      </c>
      <c r="K43" s="3">
        <v>240000</v>
      </c>
      <c r="M43" s="25">
        <v>741545195</v>
      </c>
      <c r="N43" s="25"/>
      <c r="O43" s="25">
        <v>300720000</v>
      </c>
      <c r="P43" s="25"/>
      <c r="Q43" s="25">
        <v>440825195</v>
      </c>
      <c r="S43" s="3"/>
      <c r="T43" s="3"/>
    </row>
    <row r="44" spans="1:20" x14ac:dyDescent="0.5">
      <c r="A44" s="1" t="s">
        <v>219</v>
      </c>
      <c r="C44" s="3">
        <v>0</v>
      </c>
      <c r="E44" s="25">
        <v>0</v>
      </c>
      <c r="F44" s="25"/>
      <c r="G44" s="25">
        <v>0</v>
      </c>
      <c r="H44" s="25"/>
      <c r="I44" s="25">
        <v>0</v>
      </c>
      <c r="K44" s="3">
        <v>713311</v>
      </c>
      <c r="M44" s="25">
        <v>21497916407</v>
      </c>
      <c r="N44" s="25"/>
      <c r="O44" s="25">
        <v>11534090679</v>
      </c>
      <c r="P44" s="25"/>
      <c r="Q44" s="25">
        <v>9963825728</v>
      </c>
      <c r="S44" s="3"/>
      <c r="T44" s="3"/>
    </row>
    <row r="45" spans="1:20" x14ac:dyDescent="0.5">
      <c r="A45" s="1" t="s">
        <v>220</v>
      </c>
      <c r="C45" s="3">
        <v>0</v>
      </c>
      <c r="E45" s="25">
        <v>0</v>
      </c>
      <c r="F45" s="25"/>
      <c r="G45" s="25">
        <v>0</v>
      </c>
      <c r="H45" s="25"/>
      <c r="I45" s="25">
        <v>0</v>
      </c>
      <c r="K45" s="3">
        <v>36657</v>
      </c>
      <c r="M45" s="25">
        <v>630787751</v>
      </c>
      <c r="N45" s="25"/>
      <c r="O45" s="25">
        <v>198864225</v>
      </c>
      <c r="P45" s="25"/>
      <c r="Q45" s="25">
        <v>431923526</v>
      </c>
      <c r="S45" s="3"/>
      <c r="T45" s="3"/>
    </row>
    <row r="46" spans="1:20" x14ac:dyDescent="0.5">
      <c r="A46" s="1" t="s">
        <v>41</v>
      </c>
      <c r="C46" s="3">
        <v>0</v>
      </c>
      <c r="E46" s="25">
        <v>0</v>
      </c>
      <c r="F46" s="25"/>
      <c r="G46" s="25">
        <v>0</v>
      </c>
      <c r="H46" s="25"/>
      <c r="I46" s="25">
        <v>0</v>
      </c>
      <c r="K46" s="3">
        <v>1876274</v>
      </c>
      <c r="M46" s="25">
        <v>25522034112</v>
      </c>
      <c r="N46" s="25"/>
      <c r="O46" s="25">
        <v>10718688517</v>
      </c>
      <c r="P46" s="25"/>
      <c r="Q46" s="25">
        <v>14803345595</v>
      </c>
      <c r="S46" s="3"/>
      <c r="T46" s="3"/>
    </row>
    <row r="47" spans="1:20" x14ac:dyDescent="0.5">
      <c r="A47" s="1" t="s">
        <v>36</v>
      </c>
      <c r="C47" s="3">
        <v>0</v>
      </c>
      <c r="E47" s="25">
        <v>0</v>
      </c>
      <c r="F47" s="25"/>
      <c r="G47" s="25">
        <v>0</v>
      </c>
      <c r="H47" s="25"/>
      <c r="I47" s="25">
        <v>0</v>
      </c>
      <c r="K47" s="3">
        <v>1</v>
      </c>
      <c r="M47" s="25">
        <v>1</v>
      </c>
      <c r="N47" s="25"/>
      <c r="O47" s="25">
        <v>33413</v>
      </c>
      <c r="P47" s="25"/>
      <c r="Q47" s="25">
        <v>-33412</v>
      </c>
      <c r="S47" s="3"/>
      <c r="T47" s="3"/>
    </row>
    <row r="48" spans="1:20" x14ac:dyDescent="0.5">
      <c r="A48" s="1" t="s">
        <v>221</v>
      </c>
      <c r="C48" s="3">
        <v>0</v>
      </c>
      <c r="E48" s="25">
        <v>0</v>
      </c>
      <c r="F48" s="25"/>
      <c r="G48" s="25">
        <v>0</v>
      </c>
      <c r="H48" s="25"/>
      <c r="I48" s="25">
        <v>0</v>
      </c>
      <c r="K48" s="3">
        <v>260059</v>
      </c>
      <c r="M48" s="25">
        <v>12632162807</v>
      </c>
      <c r="N48" s="25"/>
      <c r="O48" s="25">
        <v>541702897</v>
      </c>
      <c r="P48" s="25"/>
      <c r="Q48" s="25">
        <v>12090459910</v>
      </c>
      <c r="S48" s="3"/>
      <c r="T48" s="3"/>
    </row>
    <row r="49" spans="1:20" x14ac:dyDescent="0.5">
      <c r="A49" s="1" t="s">
        <v>222</v>
      </c>
      <c r="C49" s="3">
        <v>0</v>
      </c>
      <c r="E49" s="25">
        <v>0</v>
      </c>
      <c r="F49" s="25"/>
      <c r="G49" s="25">
        <v>0</v>
      </c>
      <c r="H49" s="25"/>
      <c r="I49" s="25">
        <v>0</v>
      </c>
      <c r="K49" s="3">
        <v>208825</v>
      </c>
      <c r="M49" s="25">
        <v>20438856230</v>
      </c>
      <c r="N49" s="25"/>
      <c r="O49" s="25">
        <v>15328231382</v>
      </c>
      <c r="P49" s="25"/>
      <c r="Q49" s="25">
        <v>5110624848</v>
      </c>
      <c r="S49" s="3"/>
      <c r="T49" s="3"/>
    </row>
    <row r="50" spans="1:20" x14ac:dyDescent="0.5">
      <c r="A50" s="1" t="s">
        <v>20</v>
      </c>
      <c r="C50" s="3">
        <v>0</v>
      </c>
      <c r="E50" s="25">
        <v>0</v>
      </c>
      <c r="F50" s="25"/>
      <c r="G50" s="25">
        <v>0</v>
      </c>
      <c r="H50" s="25"/>
      <c r="I50" s="25">
        <v>0</v>
      </c>
      <c r="K50" s="3">
        <v>968090</v>
      </c>
      <c r="M50" s="25">
        <v>68177132750</v>
      </c>
      <c r="N50" s="25"/>
      <c r="O50" s="25">
        <v>28771037492</v>
      </c>
      <c r="P50" s="25"/>
      <c r="Q50" s="25">
        <v>39406095258</v>
      </c>
      <c r="S50" s="3"/>
      <c r="T50" s="3"/>
    </row>
    <row r="51" spans="1:20" x14ac:dyDescent="0.5">
      <c r="A51" s="1" t="s">
        <v>59</v>
      </c>
      <c r="C51" s="3">
        <v>0</v>
      </c>
      <c r="E51" s="25">
        <v>0</v>
      </c>
      <c r="F51" s="25"/>
      <c r="G51" s="25">
        <v>0</v>
      </c>
      <c r="H51" s="25"/>
      <c r="I51" s="25">
        <v>0</v>
      </c>
      <c r="K51" s="3">
        <v>131259</v>
      </c>
      <c r="M51" s="25">
        <v>6008415635</v>
      </c>
      <c r="N51" s="25"/>
      <c r="O51" s="25">
        <v>4797663163</v>
      </c>
      <c r="P51" s="25"/>
      <c r="Q51" s="25">
        <v>1210752472</v>
      </c>
      <c r="S51" s="3"/>
      <c r="T51" s="3"/>
    </row>
    <row r="52" spans="1:20" x14ac:dyDescent="0.5">
      <c r="A52" s="1" t="s">
        <v>223</v>
      </c>
      <c r="C52" s="3">
        <v>0</v>
      </c>
      <c r="E52" s="25">
        <v>0</v>
      </c>
      <c r="F52" s="25"/>
      <c r="G52" s="25">
        <v>0</v>
      </c>
      <c r="H52" s="25"/>
      <c r="I52" s="25">
        <v>0</v>
      </c>
      <c r="K52" s="3">
        <v>10625</v>
      </c>
      <c r="M52" s="25">
        <v>408413522</v>
      </c>
      <c r="N52" s="25"/>
      <c r="O52" s="25">
        <v>255262140</v>
      </c>
      <c r="P52" s="25"/>
      <c r="Q52" s="25">
        <v>153151382</v>
      </c>
      <c r="S52" s="3"/>
      <c r="T52" s="3"/>
    </row>
    <row r="53" spans="1:20" x14ac:dyDescent="0.5">
      <c r="A53" s="1" t="s">
        <v>224</v>
      </c>
      <c r="C53" s="3">
        <v>0</v>
      </c>
      <c r="E53" s="25">
        <v>0</v>
      </c>
      <c r="F53" s="25"/>
      <c r="G53" s="25">
        <v>0</v>
      </c>
      <c r="H53" s="25"/>
      <c r="I53" s="25">
        <v>0</v>
      </c>
      <c r="K53" s="3">
        <v>3517738</v>
      </c>
      <c r="M53" s="25">
        <v>9651188672</v>
      </c>
      <c r="N53" s="25"/>
      <c r="O53" s="25">
        <v>6161754303</v>
      </c>
      <c r="P53" s="25"/>
      <c r="Q53" s="25">
        <v>3489434369</v>
      </c>
      <c r="S53" s="3"/>
      <c r="T53" s="3"/>
    </row>
    <row r="54" spans="1:20" x14ac:dyDescent="0.5">
      <c r="A54" s="1" t="s">
        <v>225</v>
      </c>
      <c r="C54" s="3">
        <v>0</v>
      </c>
      <c r="E54" s="25">
        <v>0</v>
      </c>
      <c r="F54" s="25"/>
      <c r="G54" s="25">
        <v>0</v>
      </c>
      <c r="H54" s="25"/>
      <c r="I54" s="25">
        <v>0</v>
      </c>
      <c r="K54" s="3">
        <v>752500</v>
      </c>
      <c r="M54" s="25">
        <v>8712219630</v>
      </c>
      <c r="N54" s="25"/>
      <c r="O54" s="25">
        <v>7578530058</v>
      </c>
      <c r="P54" s="25"/>
      <c r="Q54" s="25">
        <v>1133689572</v>
      </c>
      <c r="S54" s="3"/>
      <c r="T54" s="3"/>
    </row>
    <row r="55" spans="1:20" x14ac:dyDescent="0.5">
      <c r="A55" s="1" t="s">
        <v>54</v>
      </c>
      <c r="C55" s="3">
        <v>0</v>
      </c>
      <c r="E55" s="25">
        <v>0</v>
      </c>
      <c r="F55" s="25"/>
      <c r="G55" s="25">
        <v>0</v>
      </c>
      <c r="H55" s="25"/>
      <c r="I55" s="25">
        <v>0</v>
      </c>
      <c r="K55" s="3">
        <v>1823954</v>
      </c>
      <c r="M55" s="25">
        <v>63796433059</v>
      </c>
      <c r="N55" s="25"/>
      <c r="O55" s="25">
        <v>65498164337</v>
      </c>
      <c r="P55" s="25"/>
      <c r="Q55" s="25">
        <v>-1701731278</v>
      </c>
      <c r="S55" s="3"/>
      <c r="T55" s="3"/>
    </row>
    <row r="56" spans="1:20" x14ac:dyDescent="0.5">
      <c r="A56" s="1" t="s">
        <v>50</v>
      </c>
      <c r="C56" s="3">
        <v>0</v>
      </c>
      <c r="E56" s="25">
        <v>0</v>
      </c>
      <c r="F56" s="25"/>
      <c r="G56" s="25">
        <v>0</v>
      </c>
      <c r="H56" s="25"/>
      <c r="I56" s="25">
        <v>0</v>
      </c>
      <c r="K56" s="3">
        <v>13529861</v>
      </c>
      <c r="M56" s="25">
        <v>196552281536</v>
      </c>
      <c r="N56" s="25"/>
      <c r="O56" s="25">
        <v>61925301122</v>
      </c>
      <c r="P56" s="25"/>
      <c r="Q56" s="25">
        <v>134626980414</v>
      </c>
      <c r="S56" s="3"/>
      <c r="T56" s="3"/>
    </row>
    <row r="57" spans="1:20" x14ac:dyDescent="0.5">
      <c r="A57" s="1" t="s">
        <v>21</v>
      </c>
      <c r="C57" s="3">
        <v>0</v>
      </c>
      <c r="E57" s="25">
        <v>0</v>
      </c>
      <c r="F57" s="25"/>
      <c r="G57" s="25">
        <v>0</v>
      </c>
      <c r="H57" s="25"/>
      <c r="I57" s="25">
        <v>0</v>
      </c>
      <c r="K57" s="3">
        <v>66300</v>
      </c>
      <c r="M57" s="25">
        <v>2672251912</v>
      </c>
      <c r="N57" s="25"/>
      <c r="O57" s="25">
        <v>3262963772</v>
      </c>
      <c r="P57" s="25"/>
      <c r="Q57" s="25">
        <v>-590711860</v>
      </c>
      <c r="S57" s="3"/>
      <c r="T57" s="3"/>
    </row>
    <row r="58" spans="1:20" x14ac:dyDescent="0.5">
      <c r="A58" s="1" t="s">
        <v>226</v>
      </c>
      <c r="C58" s="3">
        <v>0</v>
      </c>
      <c r="E58" s="25">
        <v>0</v>
      </c>
      <c r="F58" s="25"/>
      <c r="G58" s="25">
        <v>0</v>
      </c>
      <c r="H58" s="25"/>
      <c r="I58" s="25">
        <v>0</v>
      </c>
      <c r="K58" s="3">
        <v>12500</v>
      </c>
      <c r="M58" s="25">
        <v>16561860202</v>
      </c>
      <c r="N58" s="25"/>
      <c r="O58" s="25">
        <v>7883445859</v>
      </c>
      <c r="P58" s="25"/>
      <c r="Q58" s="25">
        <v>8678414343</v>
      </c>
      <c r="S58" s="3"/>
      <c r="T58" s="3"/>
    </row>
    <row r="59" spans="1:20" x14ac:dyDescent="0.5">
      <c r="A59" s="1" t="s">
        <v>227</v>
      </c>
      <c r="C59" s="3">
        <v>0</v>
      </c>
      <c r="E59" s="25">
        <v>0</v>
      </c>
      <c r="F59" s="25"/>
      <c r="G59" s="25">
        <v>0</v>
      </c>
      <c r="H59" s="25"/>
      <c r="I59" s="25">
        <v>0</v>
      </c>
      <c r="K59" s="3">
        <v>1000</v>
      </c>
      <c r="M59" s="25">
        <v>1323485337</v>
      </c>
      <c r="N59" s="25"/>
      <c r="O59" s="25">
        <v>628905984</v>
      </c>
      <c r="P59" s="25"/>
      <c r="Q59" s="25">
        <v>694579353</v>
      </c>
      <c r="S59" s="3"/>
      <c r="T59" s="3"/>
    </row>
    <row r="60" spans="1:20" x14ac:dyDescent="0.5">
      <c r="A60" s="1" t="s">
        <v>193</v>
      </c>
      <c r="C60" s="3">
        <v>0</v>
      </c>
      <c r="E60" s="25">
        <v>0</v>
      </c>
      <c r="F60" s="25"/>
      <c r="G60" s="25">
        <v>0</v>
      </c>
      <c r="H60" s="25"/>
      <c r="I60" s="25">
        <v>0</v>
      </c>
      <c r="K60" s="3">
        <v>111100</v>
      </c>
      <c r="M60" s="25">
        <v>9001879227</v>
      </c>
      <c r="N60" s="25"/>
      <c r="O60" s="25">
        <v>4421118173</v>
      </c>
      <c r="P60" s="25"/>
      <c r="Q60" s="25">
        <v>4580761054</v>
      </c>
      <c r="S60" s="3"/>
      <c r="T60" s="3"/>
    </row>
    <row r="61" spans="1:20" x14ac:dyDescent="0.5">
      <c r="A61" s="1" t="s">
        <v>228</v>
      </c>
      <c r="C61" s="3">
        <v>0</v>
      </c>
      <c r="E61" s="25">
        <v>0</v>
      </c>
      <c r="F61" s="25"/>
      <c r="G61" s="25">
        <v>0</v>
      </c>
      <c r="H61" s="25"/>
      <c r="I61" s="25">
        <v>0</v>
      </c>
      <c r="K61" s="3">
        <v>406544</v>
      </c>
      <c r="M61" s="25">
        <v>4829294538</v>
      </c>
      <c r="N61" s="25"/>
      <c r="O61" s="25">
        <v>543955872</v>
      </c>
      <c r="P61" s="25"/>
      <c r="Q61" s="25">
        <v>4285338666</v>
      </c>
      <c r="S61" s="3"/>
      <c r="T61" s="3"/>
    </row>
    <row r="62" spans="1:20" x14ac:dyDescent="0.5">
      <c r="A62" s="1" t="s">
        <v>199</v>
      </c>
      <c r="C62" s="3">
        <v>0</v>
      </c>
      <c r="E62" s="25">
        <v>0</v>
      </c>
      <c r="F62" s="25"/>
      <c r="G62" s="25">
        <v>0</v>
      </c>
      <c r="H62" s="25"/>
      <c r="I62" s="25">
        <v>0</v>
      </c>
      <c r="K62" s="3">
        <v>42500</v>
      </c>
      <c r="M62" s="25">
        <v>822551525</v>
      </c>
      <c r="N62" s="25"/>
      <c r="O62" s="25">
        <v>267993113</v>
      </c>
      <c r="P62" s="25"/>
      <c r="Q62" s="25">
        <v>554558412</v>
      </c>
      <c r="S62" s="3"/>
      <c r="T62" s="3"/>
    </row>
    <row r="63" spans="1:20" x14ac:dyDescent="0.5">
      <c r="A63" s="1" t="s">
        <v>229</v>
      </c>
      <c r="C63" s="3">
        <v>0</v>
      </c>
      <c r="E63" s="25">
        <v>0</v>
      </c>
      <c r="F63" s="25"/>
      <c r="G63" s="25">
        <v>0</v>
      </c>
      <c r="H63" s="25"/>
      <c r="I63" s="25">
        <v>0</v>
      </c>
      <c r="K63" s="3">
        <v>2096751</v>
      </c>
      <c r="M63" s="25">
        <v>8337101552</v>
      </c>
      <c r="N63" s="25"/>
      <c r="O63" s="25">
        <v>4617132923</v>
      </c>
      <c r="P63" s="25"/>
      <c r="Q63" s="25">
        <v>3719968629</v>
      </c>
      <c r="S63" s="3"/>
      <c r="T63" s="3"/>
    </row>
    <row r="64" spans="1:20" x14ac:dyDescent="0.5">
      <c r="A64" s="1" t="s">
        <v>30</v>
      </c>
      <c r="C64" s="3">
        <v>0</v>
      </c>
      <c r="E64" s="25">
        <v>0</v>
      </c>
      <c r="F64" s="25"/>
      <c r="G64" s="25">
        <v>0</v>
      </c>
      <c r="H64" s="25"/>
      <c r="I64" s="25">
        <v>0</v>
      </c>
      <c r="K64" s="3">
        <v>1143276</v>
      </c>
      <c r="M64" s="25">
        <v>15510720862</v>
      </c>
      <c r="N64" s="25"/>
      <c r="O64" s="25">
        <v>6153064831</v>
      </c>
      <c r="P64" s="25"/>
      <c r="Q64" s="25">
        <v>9357656031</v>
      </c>
      <c r="S64" s="3"/>
      <c r="T64" s="3"/>
    </row>
    <row r="65" spans="1:20" x14ac:dyDescent="0.5">
      <c r="A65" s="1" t="s">
        <v>52</v>
      </c>
      <c r="C65" s="3">
        <v>0</v>
      </c>
      <c r="E65" s="25">
        <v>0</v>
      </c>
      <c r="F65" s="25"/>
      <c r="G65" s="25">
        <v>0</v>
      </c>
      <c r="H65" s="25"/>
      <c r="I65" s="25">
        <v>0</v>
      </c>
      <c r="K65" s="3">
        <v>2908005</v>
      </c>
      <c r="M65" s="25">
        <v>28786927879</v>
      </c>
      <c r="N65" s="25"/>
      <c r="O65" s="25">
        <v>11642432837</v>
      </c>
      <c r="P65" s="25"/>
      <c r="Q65" s="25">
        <v>17144495042</v>
      </c>
      <c r="S65" s="3"/>
      <c r="T65" s="3"/>
    </row>
    <row r="66" spans="1:20" x14ac:dyDescent="0.5">
      <c r="A66" s="1" t="s">
        <v>230</v>
      </c>
      <c r="C66" s="3">
        <v>0</v>
      </c>
      <c r="E66" s="25">
        <v>0</v>
      </c>
      <c r="F66" s="25"/>
      <c r="G66" s="25">
        <v>0</v>
      </c>
      <c r="H66" s="25"/>
      <c r="I66" s="25">
        <v>0</v>
      </c>
      <c r="K66" s="3">
        <v>1644199</v>
      </c>
      <c r="M66" s="25">
        <v>3225918438</v>
      </c>
      <c r="N66" s="25"/>
      <c r="O66" s="25">
        <v>3225918438</v>
      </c>
      <c r="P66" s="25"/>
      <c r="Q66" s="25">
        <v>0</v>
      </c>
      <c r="S66" s="3"/>
      <c r="T66" s="3"/>
    </row>
    <row r="67" spans="1:20" x14ac:dyDescent="0.5">
      <c r="A67" s="1" t="s">
        <v>28</v>
      </c>
      <c r="C67" s="3">
        <v>0</v>
      </c>
      <c r="E67" s="25">
        <v>0</v>
      </c>
      <c r="F67" s="25"/>
      <c r="G67" s="25">
        <v>0</v>
      </c>
      <c r="H67" s="25"/>
      <c r="I67" s="25">
        <v>0</v>
      </c>
      <c r="K67" s="3">
        <v>192000</v>
      </c>
      <c r="M67" s="25">
        <v>2961017253</v>
      </c>
      <c r="N67" s="25"/>
      <c r="O67" s="25">
        <v>924164546</v>
      </c>
      <c r="P67" s="25"/>
      <c r="Q67" s="25">
        <v>2036852707</v>
      </c>
      <c r="S67" s="3"/>
      <c r="T67" s="3"/>
    </row>
    <row r="68" spans="1:20" x14ac:dyDescent="0.5">
      <c r="A68" s="1" t="s">
        <v>24</v>
      </c>
      <c r="C68" s="3">
        <v>0</v>
      </c>
      <c r="E68" s="25">
        <v>0</v>
      </c>
      <c r="F68" s="25"/>
      <c r="G68" s="25">
        <v>0</v>
      </c>
      <c r="H68" s="25"/>
      <c r="I68" s="25">
        <v>0</v>
      </c>
      <c r="K68" s="3">
        <v>186201</v>
      </c>
      <c r="M68" s="25">
        <v>20955987919</v>
      </c>
      <c r="N68" s="25"/>
      <c r="O68" s="25">
        <v>15098321901</v>
      </c>
      <c r="P68" s="25"/>
      <c r="Q68" s="25">
        <v>5857666018</v>
      </c>
      <c r="S68" s="3"/>
      <c r="T68" s="3"/>
    </row>
    <row r="69" spans="1:20" x14ac:dyDescent="0.5">
      <c r="A69" s="1" t="s">
        <v>187</v>
      </c>
      <c r="C69" s="3">
        <v>0</v>
      </c>
      <c r="E69" s="25">
        <v>0</v>
      </c>
      <c r="F69" s="25"/>
      <c r="G69" s="25">
        <v>0</v>
      </c>
      <c r="H69" s="25"/>
      <c r="I69" s="25">
        <v>0</v>
      </c>
      <c r="K69" s="3">
        <v>560000</v>
      </c>
      <c r="M69" s="25">
        <v>15881088534</v>
      </c>
      <c r="N69" s="25"/>
      <c r="O69" s="25">
        <v>2978988880</v>
      </c>
      <c r="P69" s="25"/>
      <c r="Q69" s="25">
        <v>12902099654</v>
      </c>
      <c r="S69" s="3"/>
      <c r="T69" s="3"/>
    </row>
    <row r="70" spans="1:20" x14ac:dyDescent="0.5">
      <c r="A70" s="1" t="s">
        <v>231</v>
      </c>
      <c r="C70" s="3">
        <v>0</v>
      </c>
      <c r="E70" s="25">
        <v>0</v>
      </c>
      <c r="F70" s="25"/>
      <c r="G70" s="25">
        <v>0</v>
      </c>
      <c r="H70" s="25"/>
      <c r="I70" s="25">
        <v>0</v>
      </c>
      <c r="K70" s="3">
        <v>1124005</v>
      </c>
      <c r="M70" s="25">
        <v>17424269058</v>
      </c>
      <c r="N70" s="25"/>
      <c r="O70" s="25">
        <v>9711295293</v>
      </c>
      <c r="P70" s="25"/>
      <c r="Q70" s="25">
        <v>7712973765</v>
      </c>
      <c r="S70" s="3"/>
      <c r="T70" s="3"/>
    </row>
    <row r="71" spans="1:20" x14ac:dyDescent="0.5">
      <c r="A71" s="1" t="s">
        <v>195</v>
      </c>
      <c r="C71" s="3">
        <v>0</v>
      </c>
      <c r="E71" s="25">
        <v>0</v>
      </c>
      <c r="F71" s="25"/>
      <c r="G71" s="25">
        <v>0</v>
      </c>
      <c r="H71" s="25"/>
      <c r="I71" s="25">
        <v>0</v>
      </c>
      <c r="K71" s="3">
        <v>1507573</v>
      </c>
      <c r="M71" s="25">
        <v>42845059195</v>
      </c>
      <c r="N71" s="25"/>
      <c r="O71" s="25">
        <v>23777160568</v>
      </c>
      <c r="P71" s="25"/>
      <c r="Q71" s="25">
        <v>19067898627</v>
      </c>
      <c r="S71" s="3"/>
      <c r="T71" s="3"/>
    </row>
    <row r="72" spans="1:20" x14ac:dyDescent="0.5">
      <c r="A72" s="1" t="s">
        <v>232</v>
      </c>
      <c r="C72" s="3">
        <v>0</v>
      </c>
      <c r="E72" s="25">
        <v>0</v>
      </c>
      <c r="F72" s="25"/>
      <c r="G72" s="25">
        <v>0</v>
      </c>
      <c r="H72" s="25"/>
      <c r="I72" s="25">
        <v>0</v>
      </c>
      <c r="K72" s="3">
        <v>2125</v>
      </c>
      <c r="M72" s="25">
        <v>86965713</v>
      </c>
      <c r="N72" s="25"/>
      <c r="O72" s="25">
        <v>44665516</v>
      </c>
      <c r="P72" s="25"/>
      <c r="Q72" s="25">
        <v>42300197</v>
      </c>
      <c r="S72" s="3"/>
      <c r="T72" s="3"/>
    </row>
    <row r="73" spans="1:20" x14ac:dyDescent="0.5">
      <c r="A73" s="1" t="s">
        <v>233</v>
      </c>
      <c r="C73" s="3">
        <v>0</v>
      </c>
      <c r="E73" s="25">
        <v>0</v>
      </c>
      <c r="F73" s="25"/>
      <c r="G73" s="25">
        <v>0</v>
      </c>
      <c r="H73" s="25"/>
      <c r="I73" s="25">
        <v>0</v>
      </c>
      <c r="K73" s="3">
        <v>760425</v>
      </c>
      <c r="M73" s="25">
        <v>33863388533</v>
      </c>
      <c r="N73" s="25"/>
      <c r="O73" s="25">
        <v>15958559076</v>
      </c>
      <c r="P73" s="25"/>
      <c r="Q73" s="25">
        <v>17904829457</v>
      </c>
      <c r="S73" s="3"/>
      <c r="T73" s="3"/>
    </row>
    <row r="74" spans="1:20" x14ac:dyDescent="0.5">
      <c r="A74" s="1" t="s">
        <v>25</v>
      </c>
      <c r="C74" s="3">
        <v>0</v>
      </c>
      <c r="E74" s="25">
        <v>0</v>
      </c>
      <c r="F74" s="25"/>
      <c r="G74" s="25">
        <v>0</v>
      </c>
      <c r="H74" s="25"/>
      <c r="I74" s="25">
        <v>0</v>
      </c>
      <c r="K74" s="3">
        <v>587195</v>
      </c>
      <c r="M74" s="25">
        <v>25082612619</v>
      </c>
      <c r="N74" s="25"/>
      <c r="O74" s="25">
        <v>12811995955</v>
      </c>
      <c r="P74" s="25"/>
      <c r="Q74" s="25">
        <v>12270616664</v>
      </c>
      <c r="S74" s="3"/>
      <c r="T74" s="3"/>
    </row>
    <row r="75" spans="1:20" x14ac:dyDescent="0.5">
      <c r="A75" s="1" t="s">
        <v>46</v>
      </c>
      <c r="C75" s="3">
        <v>0</v>
      </c>
      <c r="E75" s="25">
        <v>0</v>
      </c>
      <c r="F75" s="25"/>
      <c r="G75" s="25">
        <v>0</v>
      </c>
      <c r="H75" s="25"/>
      <c r="I75" s="25">
        <v>0</v>
      </c>
      <c r="K75" s="3">
        <v>1409370</v>
      </c>
      <c r="M75" s="25">
        <v>38465430906</v>
      </c>
      <c r="N75" s="25"/>
      <c r="O75" s="25">
        <v>20631578222</v>
      </c>
      <c r="P75" s="25"/>
      <c r="Q75" s="25">
        <v>17833852684</v>
      </c>
      <c r="S75" s="3"/>
      <c r="T75" s="3"/>
    </row>
    <row r="76" spans="1:20" x14ac:dyDescent="0.5">
      <c r="A76" s="1" t="s">
        <v>35</v>
      </c>
      <c r="C76" s="3">
        <v>0</v>
      </c>
      <c r="E76" s="25">
        <v>0</v>
      </c>
      <c r="F76" s="25"/>
      <c r="G76" s="25">
        <v>0</v>
      </c>
      <c r="H76" s="25"/>
      <c r="I76" s="25">
        <v>0</v>
      </c>
      <c r="K76" s="3">
        <v>33577</v>
      </c>
      <c r="M76" s="25">
        <v>1021341692</v>
      </c>
      <c r="N76" s="25"/>
      <c r="O76" s="25">
        <v>1262575201</v>
      </c>
      <c r="P76" s="25"/>
      <c r="Q76" s="25">
        <v>-241233509</v>
      </c>
      <c r="S76" s="3"/>
      <c r="T76" s="3"/>
    </row>
    <row r="77" spans="1:20" x14ac:dyDescent="0.5">
      <c r="A77" s="1" t="s">
        <v>234</v>
      </c>
      <c r="C77" s="3">
        <v>0</v>
      </c>
      <c r="E77" s="25">
        <v>0</v>
      </c>
      <c r="F77" s="25"/>
      <c r="G77" s="25">
        <v>0</v>
      </c>
      <c r="H77" s="25"/>
      <c r="I77" s="25">
        <v>0</v>
      </c>
      <c r="K77" s="3">
        <v>194587</v>
      </c>
      <c r="M77" s="25">
        <v>24644436566</v>
      </c>
      <c r="N77" s="25"/>
      <c r="O77" s="25">
        <v>24760078285</v>
      </c>
      <c r="P77" s="25"/>
      <c r="Q77" s="25">
        <v>-115641719</v>
      </c>
      <c r="S77" s="3"/>
      <c r="T77" s="3"/>
    </row>
    <row r="78" spans="1:20" x14ac:dyDescent="0.5">
      <c r="A78" s="1" t="s">
        <v>72</v>
      </c>
      <c r="C78" s="3">
        <v>0</v>
      </c>
      <c r="E78" s="25">
        <v>0</v>
      </c>
      <c r="F78" s="25"/>
      <c r="G78" s="25">
        <v>0</v>
      </c>
      <c r="H78" s="25"/>
      <c r="I78" s="25">
        <v>0</v>
      </c>
      <c r="K78" s="3">
        <v>2792500</v>
      </c>
      <c r="M78" s="25">
        <v>73341471093</v>
      </c>
      <c r="N78" s="25"/>
      <c r="O78" s="25">
        <v>34186835556</v>
      </c>
      <c r="P78" s="25"/>
      <c r="Q78" s="25">
        <v>39154635537</v>
      </c>
      <c r="S78" s="3"/>
      <c r="T78" s="3"/>
    </row>
    <row r="79" spans="1:20" x14ac:dyDescent="0.5">
      <c r="A79" s="1" t="s">
        <v>197</v>
      </c>
      <c r="C79" s="3">
        <v>0</v>
      </c>
      <c r="E79" s="25">
        <v>0</v>
      </c>
      <c r="F79" s="25"/>
      <c r="G79" s="25">
        <v>0</v>
      </c>
      <c r="H79" s="25"/>
      <c r="I79" s="25">
        <v>0</v>
      </c>
      <c r="K79" s="3">
        <v>21250</v>
      </c>
      <c r="M79" s="25">
        <v>261636448</v>
      </c>
      <c r="N79" s="25"/>
      <c r="O79" s="25">
        <v>127615769</v>
      </c>
      <c r="P79" s="25"/>
      <c r="Q79" s="25">
        <v>134020679</v>
      </c>
      <c r="S79" s="3"/>
      <c r="T79" s="3"/>
    </row>
    <row r="80" spans="1:20" x14ac:dyDescent="0.5">
      <c r="A80" s="1" t="s">
        <v>235</v>
      </c>
      <c r="C80" s="3">
        <v>0</v>
      </c>
      <c r="E80" s="25">
        <v>0</v>
      </c>
      <c r="F80" s="25"/>
      <c r="G80" s="25">
        <v>0</v>
      </c>
      <c r="H80" s="25"/>
      <c r="I80" s="25">
        <v>0</v>
      </c>
      <c r="K80" s="3">
        <v>729095</v>
      </c>
      <c r="M80" s="25">
        <v>11566143689</v>
      </c>
      <c r="N80" s="25"/>
      <c r="O80" s="25">
        <v>7589624638</v>
      </c>
      <c r="P80" s="25"/>
      <c r="Q80" s="25">
        <v>3976519051</v>
      </c>
      <c r="S80" s="3"/>
      <c r="T80" s="3"/>
    </row>
    <row r="81" spans="1:20" x14ac:dyDescent="0.5">
      <c r="A81" s="1" t="s">
        <v>208</v>
      </c>
      <c r="C81" s="3">
        <v>9400</v>
      </c>
      <c r="E81" s="25">
        <v>9400000000</v>
      </c>
      <c r="F81" s="25"/>
      <c r="G81" s="25">
        <v>9083998922</v>
      </c>
      <c r="H81" s="25"/>
      <c r="I81" s="25">
        <v>316001078</v>
      </c>
      <c r="K81" s="3">
        <v>9400</v>
      </c>
      <c r="M81" s="25">
        <v>9400000000</v>
      </c>
      <c r="N81" s="25"/>
      <c r="O81" s="25">
        <v>9083998922</v>
      </c>
      <c r="P81" s="25"/>
      <c r="Q81" s="25">
        <v>316001078</v>
      </c>
      <c r="S81" s="3"/>
      <c r="T81" s="3"/>
    </row>
    <row r="82" spans="1:20" x14ac:dyDescent="0.5">
      <c r="A82" s="1" t="s">
        <v>236</v>
      </c>
      <c r="C82" s="3">
        <v>0</v>
      </c>
      <c r="E82" s="25">
        <v>0</v>
      </c>
      <c r="F82" s="25"/>
      <c r="G82" s="25">
        <v>0</v>
      </c>
      <c r="H82" s="25"/>
      <c r="I82" s="25">
        <v>0</v>
      </c>
      <c r="K82" s="3">
        <v>86275</v>
      </c>
      <c r="M82" s="25">
        <v>86275000000</v>
      </c>
      <c r="N82" s="25"/>
      <c r="O82" s="25">
        <v>83798502007</v>
      </c>
      <c r="P82" s="25"/>
      <c r="Q82" s="25">
        <v>2476497993</v>
      </c>
      <c r="S82" s="3"/>
      <c r="T82" s="3"/>
    </row>
    <row r="83" spans="1:20" x14ac:dyDescent="0.5">
      <c r="A83" s="1" t="s">
        <v>96</v>
      </c>
      <c r="C83" s="3">
        <v>0</v>
      </c>
      <c r="E83" s="25">
        <v>0</v>
      </c>
      <c r="F83" s="25"/>
      <c r="G83" s="25">
        <v>0</v>
      </c>
      <c r="H83" s="25"/>
      <c r="I83" s="25">
        <v>0</v>
      </c>
      <c r="K83" s="3">
        <v>40000</v>
      </c>
      <c r="M83" s="25">
        <v>30019452993</v>
      </c>
      <c r="N83" s="25"/>
      <c r="O83" s="25">
        <v>29753011723</v>
      </c>
      <c r="P83" s="25"/>
      <c r="Q83" s="25">
        <v>266441270</v>
      </c>
      <c r="S83" s="3"/>
      <c r="T83" s="3"/>
    </row>
    <row r="84" spans="1:20" x14ac:dyDescent="0.5">
      <c r="A84" s="1" t="s">
        <v>237</v>
      </c>
      <c r="C84" s="3">
        <v>0</v>
      </c>
      <c r="E84" s="25">
        <v>0</v>
      </c>
      <c r="F84" s="25"/>
      <c r="G84" s="25">
        <v>0</v>
      </c>
      <c r="H84" s="25"/>
      <c r="I84" s="25">
        <v>0</v>
      </c>
      <c r="K84" s="3">
        <v>20000</v>
      </c>
      <c r="M84" s="25">
        <v>20000000000</v>
      </c>
      <c r="N84" s="25"/>
      <c r="O84" s="25">
        <v>18800519734</v>
      </c>
      <c r="P84" s="25"/>
      <c r="Q84" s="25">
        <v>1199480266</v>
      </c>
      <c r="S84" s="3"/>
      <c r="T84" s="3"/>
    </row>
    <row r="85" spans="1:20" x14ac:dyDescent="0.5">
      <c r="A85" s="1" t="s">
        <v>238</v>
      </c>
      <c r="C85" s="3">
        <v>0</v>
      </c>
      <c r="E85" s="25">
        <v>0</v>
      </c>
      <c r="F85" s="25"/>
      <c r="G85" s="25">
        <v>0</v>
      </c>
      <c r="H85" s="25"/>
      <c r="I85" s="25">
        <v>0</v>
      </c>
      <c r="K85" s="3">
        <v>72917</v>
      </c>
      <c r="M85" s="25">
        <v>72917000000</v>
      </c>
      <c r="N85" s="25"/>
      <c r="O85" s="25">
        <v>68815220911</v>
      </c>
      <c r="P85" s="25"/>
      <c r="Q85" s="25">
        <v>4101779089</v>
      </c>
      <c r="S85" s="3"/>
      <c r="T85" s="3"/>
    </row>
    <row r="86" spans="1:20" x14ac:dyDescent="0.5">
      <c r="A86" s="1" t="s">
        <v>239</v>
      </c>
      <c r="C86" s="3">
        <v>0</v>
      </c>
      <c r="E86" s="25">
        <v>0</v>
      </c>
      <c r="F86" s="25"/>
      <c r="G86" s="25">
        <v>0</v>
      </c>
      <c r="H86" s="25"/>
      <c r="I86" s="25">
        <v>0</v>
      </c>
      <c r="K86" s="3">
        <v>5093</v>
      </c>
      <c r="M86" s="25">
        <v>5093000000</v>
      </c>
      <c r="N86" s="25"/>
      <c r="O86" s="25">
        <v>4729625851</v>
      </c>
      <c r="P86" s="25"/>
      <c r="Q86" s="25">
        <v>363374149</v>
      </c>
      <c r="S86" s="3"/>
      <c r="T86" s="3"/>
    </row>
    <row r="87" spans="1:20" x14ac:dyDescent="0.5">
      <c r="A87" s="1" t="s">
        <v>240</v>
      </c>
      <c r="C87" s="3">
        <v>0</v>
      </c>
      <c r="E87" s="25">
        <v>0</v>
      </c>
      <c r="F87" s="25"/>
      <c r="G87" s="25">
        <v>0</v>
      </c>
      <c r="H87" s="25"/>
      <c r="I87" s="25">
        <v>0</v>
      </c>
      <c r="K87" s="3">
        <v>186276</v>
      </c>
      <c r="M87" s="25">
        <v>186276000000</v>
      </c>
      <c r="N87" s="25"/>
      <c r="O87" s="25">
        <v>169966054786</v>
      </c>
      <c r="P87" s="25"/>
      <c r="Q87" s="25">
        <v>16309945214</v>
      </c>
      <c r="S87" s="3"/>
      <c r="T87" s="3"/>
    </row>
    <row r="88" spans="1:20" x14ac:dyDescent="0.5">
      <c r="A88" s="1" t="s">
        <v>241</v>
      </c>
      <c r="C88" s="3">
        <v>0</v>
      </c>
      <c r="E88" s="25">
        <v>0</v>
      </c>
      <c r="F88" s="25"/>
      <c r="G88" s="25">
        <v>0</v>
      </c>
      <c r="H88" s="25"/>
      <c r="I88" s="25">
        <v>0</v>
      </c>
      <c r="K88" s="3">
        <v>31514</v>
      </c>
      <c r="M88" s="25">
        <v>31514000000</v>
      </c>
      <c r="N88" s="25"/>
      <c r="O88" s="25">
        <v>30657424091</v>
      </c>
      <c r="P88" s="25"/>
      <c r="Q88" s="25">
        <v>856575909</v>
      </c>
      <c r="S88" s="3"/>
      <c r="T88" s="3"/>
    </row>
    <row r="89" spans="1:20" ht="22.5" thickBot="1" x14ac:dyDescent="0.55000000000000004">
      <c r="E89" s="5">
        <f>SUM(E8:E88)</f>
        <v>366129451872</v>
      </c>
      <c r="G89" s="5">
        <f>SUM(G8:G88)</f>
        <v>229364366298</v>
      </c>
      <c r="I89" s="5">
        <f>SUM(I8:I88)</f>
        <v>136765085574</v>
      </c>
      <c r="M89" s="5">
        <f>SUM(M8:M88)</f>
        <v>2607761320168</v>
      </c>
      <c r="O89" s="5">
        <f>SUM(O8:O88)</f>
        <v>1464217949862</v>
      </c>
      <c r="Q89" s="5">
        <f>SUM(Q8:Q88)</f>
        <v>1143543370306</v>
      </c>
    </row>
    <row r="90" spans="1:20" ht="22.5" thickTop="1" x14ac:dyDescent="0.5"/>
    <row r="91" spans="1:20" x14ac:dyDescent="0.5">
      <c r="I91" s="3"/>
      <c r="O91" s="3"/>
      <c r="Q91" s="3"/>
    </row>
    <row r="92" spans="1:20" x14ac:dyDescent="0.5">
      <c r="I92" s="13"/>
    </row>
    <row r="94" spans="1:20" x14ac:dyDescent="0.5">
      <c r="M94" s="12"/>
      <c r="Q94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2020-12-22T07:21:56Z</dcterms:created>
  <dcterms:modified xsi:type="dcterms:W3CDTF">2020-12-30T14:04:45Z</dcterms:modified>
</cp:coreProperties>
</file>