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fid.com\Mofid-dfs\DEPARTMENTS\23 Account Management\fund\akrami\New folder\New folder\"/>
    </mc:Choice>
  </mc:AlternateContent>
  <xr:revisionPtr revIDLastSave="0" documentId="13_ncr:1_{5597A1BB-F219-4D17-937C-684848A021D7}" xr6:coauthVersionLast="46" xr6:coauthVersionMax="46" xr10:uidLastSave="{00000000-0000-0000-0000-000000000000}"/>
  <bookViews>
    <workbookView xWindow="8190" yWindow="4305" windowWidth="12300" windowHeight="661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C10" i="15"/>
  <c r="C9" i="15"/>
  <c r="C8" i="15"/>
  <c r="C7" i="15"/>
  <c r="G11" i="13"/>
  <c r="K11" i="13"/>
  <c r="K9" i="13"/>
  <c r="K10" i="13"/>
  <c r="K8" i="13"/>
  <c r="G9" i="13"/>
  <c r="G10" i="13"/>
  <c r="G8" i="13"/>
  <c r="I11" i="13"/>
  <c r="E11" i="13"/>
  <c r="Q36" i="12"/>
  <c r="O36" i="12"/>
  <c r="M36" i="12"/>
  <c r="K36" i="12"/>
  <c r="I36" i="12"/>
  <c r="G36" i="12"/>
  <c r="E36" i="12"/>
  <c r="C36" i="12"/>
  <c r="U9" i="11"/>
  <c r="U10" i="11"/>
  <c r="U11" i="11"/>
  <c r="U12" i="11"/>
  <c r="U111" i="11" s="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111" i="11" s="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8" i="11"/>
  <c r="M72" i="11"/>
  <c r="M14" i="11"/>
  <c r="M15" i="11"/>
  <c r="M16" i="11"/>
  <c r="M18" i="11"/>
  <c r="M21" i="11"/>
  <c r="M22" i="11"/>
  <c r="M27" i="11"/>
  <c r="M28" i="11"/>
  <c r="M30" i="11"/>
  <c r="M31" i="11"/>
  <c r="M33" i="11"/>
  <c r="M34" i="11"/>
  <c r="M36" i="11"/>
  <c r="M37" i="11"/>
  <c r="M38" i="11"/>
  <c r="M41" i="11"/>
  <c r="M42" i="11"/>
  <c r="M46" i="11"/>
  <c r="M47" i="11"/>
  <c r="M50" i="11"/>
  <c r="M51" i="11"/>
  <c r="M52" i="11"/>
  <c r="M54" i="11"/>
  <c r="M64" i="11"/>
  <c r="M68" i="11"/>
  <c r="M70" i="11"/>
  <c r="M78" i="11"/>
  <c r="M79" i="11"/>
  <c r="M80" i="11"/>
  <c r="M86" i="11"/>
  <c r="M88" i="11"/>
  <c r="M89" i="11"/>
  <c r="M90" i="11"/>
  <c r="M92" i="11"/>
  <c r="M93" i="11"/>
  <c r="M95" i="11"/>
  <c r="M97" i="11"/>
  <c r="M98" i="11"/>
  <c r="M99" i="11"/>
  <c r="M100" i="11"/>
  <c r="M8" i="11"/>
  <c r="M111" i="11" s="1"/>
  <c r="K111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8" i="11"/>
  <c r="Q111" i="11"/>
  <c r="O111" i="11"/>
  <c r="I111" i="11"/>
  <c r="G111" i="11"/>
  <c r="E111" i="11"/>
  <c r="C111" i="11"/>
  <c r="Q111" i="10"/>
  <c r="O111" i="10"/>
  <c r="M111" i="10"/>
  <c r="I111" i="10"/>
  <c r="G111" i="10"/>
  <c r="E111" i="10"/>
  <c r="Q81" i="9"/>
  <c r="O81" i="9"/>
  <c r="M81" i="9"/>
  <c r="I81" i="9"/>
  <c r="G81" i="9"/>
  <c r="E81" i="9"/>
  <c r="S10" i="8"/>
  <c r="S35" i="8"/>
  <c r="Q50" i="8"/>
  <c r="O50" i="8"/>
  <c r="S23" i="8"/>
  <c r="S50" i="8"/>
  <c r="M50" i="8"/>
  <c r="K50" i="8"/>
  <c r="I50" i="8"/>
  <c r="S20" i="7"/>
  <c r="Q20" i="7"/>
  <c r="O20" i="7"/>
  <c r="M20" i="7"/>
  <c r="K20" i="7"/>
  <c r="I20" i="7"/>
  <c r="S10" i="6"/>
  <c r="Q10" i="6"/>
  <c r="O10" i="6"/>
  <c r="M10" i="6"/>
  <c r="K10" i="6"/>
  <c r="AK28" i="3"/>
  <c r="AI28" i="3"/>
  <c r="AG28" i="3"/>
  <c r="AA28" i="3"/>
  <c r="W28" i="3"/>
  <c r="S28" i="3"/>
  <c r="Q28" i="3"/>
  <c r="Y64" i="1"/>
  <c r="W64" i="1"/>
  <c r="U64" i="1"/>
  <c r="O64" i="1"/>
  <c r="K64" i="1"/>
  <c r="G64" i="1"/>
  <c r="E64" i="1"/>
</calcChain>
</file>

<file path=xl/sharedStrings.xml><?xml version="1.0" encoding="utf-8"?>
<sst xmlns="http://schemas.openxmlformats.org/spreadsheetml/2006/main" count="979" uniqueCount="290">
  <si>
    <t>صندوق سرمایه‌گذاری توسعه ممتاز</t>
  </si>
  <si>
    <t>صورت وضعیت پورتفوی</t>
  </si>
  <si>
    <t>برای ماه منتهی به 1399/12/30</t>
  </si>
  <si>
    <t>نام شرکت</t>
  </si>
  <si>
    <t>1399/11/30</t>
  </si>
  <si>
    <t>تغییرات طی دوره</t>
  </si>
  <si>
    <t>1399/12/30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</si>
  <si>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</si>
  <si>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</si>
  <si>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</si>
  <si>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</si>
  <si>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</si>
  <si>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</si>
  <si>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</si>
  <si>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</si>
  <si>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</si>
  <si>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</si>
  <si>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</si>
  <si>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</si>
  <si>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</si>
  <si>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</si>
  <si>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</si>
  <si>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</si>
  <si>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</si>
  <si>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</si>
  <si>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تامین سرمایه امید</t>
  </si>
  <si>
    <t>تامین سرمایه بانک ملت</t>
  </si>
  <si>
    <t>تامین سرمایه لوتوس پارسیان</t>
  </si>
  <si>
    <t>توسعه معدنی و صنعتی صبانور</t>
  </si>
  <si>
    <t>توسعه‌معادن‌وفلزات‌</t>
  </si>
  <si>
    <t>تولید نیروی برق آبادان</t>
  </si>
  <si>
    <t>ح . پتروشیمی جم</t>
  </si>
  <si>
    <t>ح . سرمایه‌گذاری‌ سپه‌</t>
  </si>
  <si>
    <t>داروپخش‌ (هلدینگ‌</t>
  </si>
  <si>
    <t>داروسازی کاسپین تامین</t>
  </si>
  <si>
    <t>رایان هم افزا</t>
  </si>
  <si>
    <t>س. نفت و گاز و پتروشیمی تأمین</t>
  </si>
  <si>
    <t>سپنتا</t>
  </si>
  <si>
    <t>سپیدار سیستم آسیا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</si>
  <si>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</si>
  <si>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</si>
  <si>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</si>
  <si>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</si>
  <si>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</si>
  <si>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</si>
  <si>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</si>
  <si>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شیرپاستوریزه پگاه گیلان</t>
  </si>
  <si>
    <t>صنایع پتروشیمی کرمانشاه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</si>
  <si>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</si>
  <si>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</si>
  <si>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</si>
  <si>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</si>
  <si>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</si>
  <si>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</si>
  <si>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گروه دارویی سبحان</t>
  </si>
  <si>
    <t>گسترش نفت و گاز پارسیان</t>
  </si>
  <si>
    <t>گلتاش‌</t>
  </si>
  <si>
    <t>م .صنایع و معادن احیاء سپاهان</t>
  </si>
  <si>
    <t>مجتمع صنایع لاستیک یزد</t>
  </si>
  <si>
    <t>مدیریت صنعت شوینده ت.ص.بهشهر</t>
  </si>
  <si>
    <t>ملی‌ صنایع‌ مس‌ ایران‌</t>
  </si>
  <si>
    <t>نفت ایرانول</t>
  </si>
  <si>
    <t>کشتیرانی جمهوری اسلامی ایران</t>
  </si>
  <si>
    <t>کویر تایر</t>
  </si>
  <si>
    <t>گروه مپنا (سهامی عام)</t>
  </si>
  <si>
    <t>شرکت آهن و فولاد ارفع</t>
  </si>
  <si>
    <t>بانک‌اقتصادنوین‌</t>
  </si>
  <si>
    <t>پلیمر آریا ساسول</t>
  </si>
  <si>
    <t>فرآوری معدنی اپال کانی پارس</t>
  </si>
  <si>
    <t>ح . گلتاش‌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</si>
  <si>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</si>
  <si>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</si>
  <si>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</si>
  <si>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</si>
  <si>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</si>
  <si>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</si>
  <si>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</si>
  <si>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</si>
  <si>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</si>
  <si>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</si>
  <si>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</si>
  <si>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</si>
  <si>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</si>
  <si>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اجاره تامین اجتماعی-سپهر991226</t>
  </si>
  <si>
    <t>1396/12/26</t>
  </si>
  <si>
    <t>1399/12/26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</si>
  <si>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</si>
  <si>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</si>
  <si>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</si>
  <si>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</si>
  <si>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</si>
  <si>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</si>
  <si>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</si>
  <si>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</si>
  <si>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</si>
  <si>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</si>
  <si>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</si>
  <si>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</si>
  <si>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</si>
  <si>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</si>
  <si>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</si>
  <si>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</si>
  <si>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</si>
  <si>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</si>
  <si>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اسنادخزانه-م6بودجه98-000519</t>
  </si>
  <si>
    <t>1398/08/19</t>
  </si>
  <si>
    <t>1400/05/19</t>
  </si>
  <si>
    <t>مرابحه عام دولت4-ش.خ 0006</t>
  </si>
  <si>
    <t>1399/05/07</t>
  </si>
  <si>
    <t>1400/06/07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</si>
  <si>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</si>
  <si>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</si>
  <si>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</si>
  <si>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</si>
  <si>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</si>
  <si>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</si>
  <si>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</si>
  <si>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</si>
  <si>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</si>
  <si>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</si>
  <si>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</si>
  <si>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</si>
  <si>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اسنادخزانه-م8بودجه98-000817</t>
  </si>
  <si>
    <t>1398/09/16</t>
  </si>
  <si>
    <t>1400/08/17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</si>
  <si>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</si>
  <si>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</si>
  <si>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</si>
  <si>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</si>
  <si>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</si>
  <si>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</si>
  <si>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اسنادخزانه-م9بودجه98-000923</t>
  </si>
  <si>
    <t>1398/07/23</t>
  </si>
  <si>
    <t>1400/09/23</t>
  </si>
  <si>
    <t>اسنادخزانه-م22بودجه97-000428</t>
  </si>
  <si>
    <t>1398/03/26</t>
  </si>
  <si>
    <t>1400/04/28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</si>
  <si>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</si>
  <si>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</si>
  <si>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</si>
  <si>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</si>
  <si>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</si>
  <si>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</si>
  <si>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</si>
  <si>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</si>
  <si>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</si>
  <si>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</si>
  <si>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</si>
  <si>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</si>
  <si>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</si>
  <si>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</si>
  <si>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</si>
  <si>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</si>
  <si>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</si>
  <si>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</si>
  <si>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</si>
  <si>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</si>
  <si>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</si>
  <si>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</si>
  <si>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</si>
  <si>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</si>
  <si>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</si>
  <si>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</si>
  <si>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پدیده شیمی قرن990701</t>
  </si>
  <si>
    <t>1399/07/01</t>
  </si>
  <si>
    <t>مشارکت دولتی9-شرایط خاص990909</t>
  </si>
  <si>
    <t>1399/09/09</t>
  </si>
  <si>
    <t>اجاره دولتی آپرورش-ملت991118</t>
  </si>
  <si>
    <t>1399/11/18</t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</si>
  <si>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</si>
  <si>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</si>
  <si>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</si>
  <si>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</si>
  <si>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</si>
  <si>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</si>
  <si>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</si>
  <si>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1399/12/03</t>
  </si>
  <si>
    <t>1399/04/31</t>
  </si>
  <si>
    <t>1399/12/25</t>
  </si>
  <si>
    <t>تراکتورسازی‌ایران‌</t>
  </si>
  <si>
    <t>1399/04/15</t>
  </si>
  <si>
    <t>1399/04/19</t>
  </si>
  <si>
    <t>1399/11/28</t>
  </si>
  <si>
    <t>1399/04/29</t>
  </si>
  <si>
    <t>کارخانجات‌داروپخش‌</t>
  </si>
  <si>
    <t>1399/02/24</t>
  </si>
  <si>
    <t>1399/12/24</t>
  </si>
  <si>
    <t>1399/05/15</t>
  </si>
  <si>
    <t>معدنی‌ املاح‌  ایران‌</t>
  </si>
  <si>
    <t>1399/02/23</t>
  </si>
  <si>
    <t>بانک ملت</t>
  </si>
  <si>
    <t>1399/09/25</t>
  </si>
  <si>
    <t>1399/10/30</t>
  </si>
  <si>
    <t>1399/06/05</t>
  </si>
  <si>
    <t>1399/03/24</t>
  </si>
  <si>
    <t>1399/07/30</t>
  </si>
  <si>
    <t>مبین انرژی خلیج فارس</t>
  </si>
  <si>
    <t>1399/04/08</t>
  </si>
  <si>
    <t>1399/12/13</t>
  </si>
  <si>
    <t>1399/04/25</t>
  </si>
  <si>
    <t>1399/04/11</t>
  </si>
  <si>
    <t>1399/12/27</t>
  </si>
  <si>
    <t>1399/01/30</t>
  </si>
  <si>
    <t>پتروشیمی پارس</t>
  </si>
  <si>
    <t>1399/12/20</t>
  </si>
  <si>
    <t>1399/03/13</t>
  </si>
  <si>
    <t>1399/04/17</t>
  </si>
  <si>
    <t>1399/04/28</t>
  </si>
  <si>
    <t>1399/04/10</t>
  </si>
  <si>
    <t>1399/02/20</t>
  </si>
  <si>
    <t>1399/02/30</t>
  </si>
  <si>
    <t>1399/03/19</t>
  </si>
  <si>
    <t>1399/02/28</t>
  </si>
  <si>
    <t>1399/04/09</t>
  </si>
  <si>
    <t>1399/06/16</t>
  </si>
  <si>
    <t>صنعتی زر ماکارون</t>
  </si>
  <si>
    <t>1399/06/03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</si>
  <si>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</si>
  <si>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</si>
  <si>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</si>
  <si>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</si>
  <si>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</si>
  <si>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بهای فروش</t>
  </si>
  <si>
    <t>ارزش دفتری</t>
  </si>
  <si>
    <t>سود و زیان ناشی از تغییر قیمت</t>
  </si>
  <si>
    <t>سود و زیان ناشی از فروش</t>
  </si>
  <si>
    <t>پالایش نفت اصفهان</t>
  </si>
  <si>
    <t>پالایش نفت بندرعباس</t>
  </si>
  <si>
    <t>سکه تمام بهارتحویل1روزه سامان</t>
  </si>
  <si>
    <t>پدیده شیمی قرن</t>
  </si>
  <si>
    <t>ح . توسعه‌معادن‌وفلزات‌</t>
  </si>
  <si>
    <t>زامیاد</t>
  </si>
  <si>
    <t>پتروشیمی‌ خارک‌</t>
  </si>
  <si>
    <t>س.ص.بازنشستگی کارکنان بانکها</t>
  </si>
  <si>
    <t>داده گسترعصرنوین-های وب</t>
  </si>
  <si>
    <t>سرمایه گذاری پویا</t>
  </si>
  <si>
    <t>برق و انرژی پیوندگستر پارس</t>
  </si>
  <si>
    <t>صنایع چوب خزر کاسپین</t>
  </si>
  <si>
    <t>ایران‌ ترانسفو</t>
  </si>
  <si>
    <t>فروشگاههای زنجیره ای افق کوروش</t>
  </si>
  <si>
    <t>تامین سرمایه امین</t>
  </si>
  <si>
    <t>لیزینگ پارسیان</t>
  </si>
  <si>
    <t>ح .داروسازی کاسپین تامین</t>
  </si>
  <si>
    <t>ح . تامین سرمایه لوتوس پارسیان</t>
  </si>
  <si>
    <t>سرمایه گذاری کشاورزی کوثر</t>
  </si>
  <si>
    <t>ح . صنعتی دوده فام</t>
  </si>
  <si>
    <t>مدیریت سرمایه گذاری کوثربهمن</t>
  </si>
  <si>
    <t>ح . سرمایه گذاری صبا تامین</t>
  </si>
  <si>
    <t>پالایش نفت لاوان</t>
  </si>
  <si>
    <t>سکه تمام بهارتحویل1روزه صادرات</t>
  </si>
  <si>
    <t>سکه تمام بهارتحویلی1روزه سامان</t>
  </si>
  <si>
    <t>ح . گروه پتروشیمی س. ایرانیان</t>
  </si>
  <si>
    <t>بهساز کاشانه تهران</t>
  </si>
  <si>
    <t>دارویی‌ رازک‌</t>
  </si>
  <si>
    <t>ح . معدنی‌ املاح‌  ایران‌</t>
  </si>
  <si>
    <t>بانک تجارت</t>
  </si>
  <si>
    <t>پتروشیمی زاگرس</t>
  </si>
  <si>
    <t>توسعه مسیر برق گیلان</t>
  </si>
  <si>
    <t>صندوق واسطه گری مالی یکم-سهام</t>
  </si>
  <si>
    <t>توسعه و عمران امید</t>
  </si>
  <si>
    <t>سرمایه گذاری مالی سپهرصادرات</t>
  </si>
  <si>
    <t>سیمان‌غرب‌</t>
  </si>
  <si>
    <t>ح . تامین سرمایه امید</t>
  </si>
  <si>
    <t>کشاورزی و دامپروری ملارد شیر</t>
  </si>
  <si>
    <t>اسنادخزانه-م2بودجه98-990430</t>
  </si>
  <si>
    <t>اسنادخزانه-م6بودجه97-990423</t>
  </si>
  <si>
    <t>اسنادخزانه-م4بودجه97-991022</t>
  </si>
  <si>
    <t>اسنادخزانه-م23بودجه96-990528</t>
  </si>
  <si>
    <t>اسنادخزانه-م3بودجه97-990721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</si>
  <si>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</si>
  <si>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</si>
  <si>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</si>
  <si>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</si>
  <si>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</si>
  <si>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</si>
  <si>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</si>
  <si>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</si>
  <si>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</si>
  <si>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</si>
  <si>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</si>
  <si>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</si>
  <si>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</si>
  <si>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</si>
  <si>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</si>
  <si>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</si>
  <si>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</si>
  <si>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1399/12/01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</si>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</sst>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32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58BE183-C102-48D7-9B43-417BEF1AE7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F79A-0E29-4859-B43E-82C57FAD5CEC}">
  <dimension ref="A1"/>
  <sheetViews>
    <sheetView rightToLeft="1" tabSelected="1" workbookViewId="0">
      <selection activeCell="L9" sqref="L9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32</xdr:row>
                <xdr:rowOff>142875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2"/>
  <sheetViews>
    <sheetView rightToLeft="1" topLeftCell="A103" workbookViewId="0">
      <selection activeCell="O115" sqref="O115"/>
    </sheetView>
  </sheetViews>
  <sheetFormatPr defaultRowHeight="21.7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2.5">
      <c r="A3" s="9" t="s">
        <v>153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6" spans="1:21" ht="22.5">
      <c r="A6" s="13" t="s">
        <v>3</v>
      </c>
      <c r="C6" s="11" t="s">
        <v>155</v>
      </c>
      <c r="D6" s="11" t="s">
        <v>155</v>
      </c>
      <c r="E6" s="11" t="s">
        <v>155</v>
      </c>
      <c r="F6" s="11" t="s">
        <v>155</v>
      </c>
      <c r="G6" s="11" t="s">
        <v>155</v>
      </c>
      <c r="H6" s="11" t="s">
        <v>155</v>
      </c>
      <c r="I6" s="11" t="s">
        <v>155</v>
      </c>
      <c r="J6" s="11" t="s">
        <v>155</v>
      </c>
      <c r="K6" s="11" t="s">
        <v>155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  <c r="R6" s="11" t="s">
        <v>156</v>
      </c>
      <c r="S6" s="11" t="s">
        <v>156</v>
      </c>
      <c r="T6" s="11" t="s">
        <v>156</v>
      </c>
      <c r="U6" s="11" t="s">
        <v>156</v>
      </c>
    </row>
    <row r="7" spans="1:21" ht="22.5">
      <c r="A7" s="11" t="s">
        <v>3</v>
      </c>
      <c r="C7" s="12" t="s">
        <v>270</v>
      </c>
      <c r="E7" s="12" t="s">
        <v>271</v>
      </c>
      <c r="G7" s="12" t="s">
        <v>272</v>
      </c>
      <c r="I7" s="12" t="s">
        <v>143</v>
      </c>
      <c r="K7" s="12" t="s">
        <v>273</v>
      </c>
      <c r="M7" s="14" t="s">
        <v>270</v>
      </c>
      <c r="O7" s="12" t="s">
        <v>271</v>
      </c>
      <c r="Q7" s="14" t="s">
        <v>272</v>
      </c>
      <c r="S7" s="12" t="s">
        <v>143</v>
      </c>
      <c r="U7" s="12" t="s">
        <v>273</v>
      </c>
    </row>
    <row r="8" spans="1:21">
      <c r="A8" s="1" t="s">
        <v>57</v>
      </c>
      <c r="C8" s="3">
        <v>0</v>
      </c>
      <c r="E8" s="3">
        <v>-685870310</v>
      </c>
      <c r="G8" s="3">
        <v>-263371166</v>
      </c>
      <c r="I8" s="3">
        <v>-949241476</v>
      </c>
      <c r="K8" s="5">
        <f>I8/$I$111</f>
        <v>-7.7849159449238725E-3</v>
      </c>
      <c r="M8" s="3">
        <f>VLOOKUP(A8,'درآمد سود سهام'!A:S,19,0)</f>
        <v>36145072</v>
      </c>
      <c r="O8" s="3">
        <v>-1894182498</v>
      </c>
      <c r="Q8" s="3">
        <v>14511134170</v>
      </c>
      <c r="S8" s="3">
        <f>M8+O8+Q8</f>
        <v>12653096744</v>
      </c>
      <c r="U8" s="5">
        <f>S8/$S$111</f>
        <v>8.5437680438476445E-3</v>
      </c>
    </row>
    <row r="9" spans="1:21">
      <c r="A9" s="1" t="s">
        <v>35</v>
      </c>
      <c r="C9" s="3">
        <v>0</v>
      </c>
      <c r="E9" s="3">
        <v>-104419966</v>
      </c>
      <c r="G9" s="3">
        <v>437519190</v>
      </c>
      <c r="I9" s="3">
        <v>333099224</v>
      </c>
      <c r="K9" s="5">
        <f t="shared" ref="K9:K72" si="0">I9/$I$111</f>
        <v>2.731812216093441E-3</v>
      </c>
      <c r="M9" s="3">
        <v>0</v>
      </c>
      <c r="O9" s="3">
        <v>0</v>
      </c>
      <c r="Q9" s="3">
        <v>437519190</v>
      </c>
      <c r="S9" s="3">
        <f t="shared" ref="S9:S72" si="1">M9+O9+Q9</f>
        <v>437519190</v>
      </c>
      <c r="U9" s="5">
        <f t="shared" ref="U9:U72" si="2">S9/$S$111</f>
        <v>2.9542668879574212E-4</v>
      </c>
    </row>
    <row r="10" spans="1:21">
      <c r="A10" s="1" t="s">
        <v>22</v>
      </c>
      <c r="C10" s="3">
        <v>0</v>
      </c>
      <c r="E10" s="3">
        <v>6301933271</v>
      </c>
      <c r="G10" s="3">
        <v>-620491661</v>
      </c>
      <c r="I10" s="3">
        <v>5681441610</v>
      </c>
      <c r="K10" s="5">
        <f t="shared" si="0"/>
        <v>4.659461949157704E-2</v>
      </c>
      <c r="M10" s="3">
        <v>0</v>
      </c>
      <c r="O10" s="3">
        <v>1707801263</v>
      </c>
      <c r="Q10" s="3">
        <v>-620491661</v>
      </c>
      <c r="S10" s="3">
        <f t="shared" si="1"/>
        <v>1087309602</v>
      </c>
      <c r="U10" s="5">
        <f t="shared" si="2"/>
        <v>7.3418556889967785E-4</v>
      </c>
    </row>
    <row r="11" spans="1:21">
      <c r="A11" s="1" t="s">
        <v>38</v>
      </c>
      <c r="C11" s="3">
        <v>0</v>
      </c>
      <c r="E11" s="3">
        <v>-92068380</v>
      </c>
      <c r="G11" s="3">
        <v>105147180</v>
      </c>
      <c r="I11" s="3">
        <v>13078800</v>
      </c>
      <c r="K11" s="5">
        <f t="shared" si="0"/>
        <v>1.0726180980788743E-4</v>
      </c>
      <c r="M11" s="3">
        <v>0</v>
      </c>
      <c r="O11" s="3">
        <v>0</v>
      </c>
      <c r="Q11" s="3">
        <v>105147180</v>
      </c>
      <c r="S11" s="3">
        <f t="shared" si="1"/>
        <v>105147180</v>
      </c>
      <c r="U11" s="5">
        <f t="shared" si="2"/>
        <v>7.0998676020610395E-5</v>
      </c>
    </row>
    <row r="12" spans="1:21">
      <c r="A12" s="1" t="s">
        <v>32</v>
      </c>
      <c r="C12" s="3">
        <v>0</v>
      </c>
      <c r="E12" s="3">
        <v>-2034041394</v>
      </c>
      <c r="G12" s="3">
        <v>0</v>
      </c>
      <c r="I12" s="3">
        <v>-2034041394</v>
      </c>
      <c r="K12" s="5">
        <f t="shared" si="0"/>
        <v>-1.6681573320533858E-2</v>
      </c>
      <c r="M12" s="3">
        <v>0</v>
      </c>
      <c r="O12" s="3">
        <v>0</v>
      </c>
      <c r="Q12" s="3">
        <v>0</v>
      </c>
      <c r="S12" s="3">
        <f t="shared" si="1"/>
        <v>0</v>
      </c>
      <c r="U12" s="5">
        <f t="shared" si="2"/>
        <v>0</v>
      </c>
    </row>
    <row r="13" spans="1:21">
      <c r="A13" s="1" t="s">
        <v>16</v>
      </c>
      <c r="C13" s="3">
        <v>0</v>
      </c>
      <c r="E13" s="3">
        <v>1730289799</v>
      </c>
      <c r="G13" s="3">
        <v>348106911</v>
      </c>
      <c r="I13" s="3">
        <v>2078396710</v>
      </c>
      <c r="K13" s="5">
        <f t="shared" si="0"/>
        <v>1.7045339986341175E-2</v>
      </c>
      <c r="M13" s="3">
        <v>0</v>
      </c>
      <c r="O13" s="3">
        <v>8765070598</v>
      </c>
      <c r="Q13" s="3">
        <v>348106911</v>
      </c>
      <c r="S13" s="3">
        <f t="shared" si="1"/>
        <v>9113177509</v>
      </c>
      <c r="U13" s="5">
        <f t="shared" si="2"/>
        <v>6.1535034746514764E-3</v>
      </c>
    </row>
    <row r="14" spans="1:21">
      <c r="A14" s="1" t="s">
        <v>56</v>
      </c>
      <c r="C14" s="3">
        <v>0</v>
      </c>
      <c r="E14" s="3">
        <v>8301827741</v>
      </c>
      <c r="G14" s="3">
        <v>-274226119</v>
      </c>
      <c r="I14" s="3">
        <v>8027601622</v>
      </c>
      <c r="K14" s="5">
        <f t="shared" si="0"/>
        <v>6.5835938954067086E-2</v>
      </c>
      <c r="M14" s="3">
        <f>VLOOKUP(A14,'درآمد سود سهام'!A:S,19,0)</f>
        <v>970724057</v>
      </c>
      <c r="O14" s="3">
        <v>-10202530840</v>
      </c>
      <c r="Q14" s="3">
        <v>-1975957397</v>
      </c>
      <c r="S14" s="3">
        <f t="shared" si="1"/>
        <v>-11207764180</v>
      </c>
      <c r="U14" s="5">
        <f t="shared" si="2"/>
        <v>-7.5678341343174598E-3</v>
      </c>
    </row>
    <row r="15" spans="1:21">
      <c r="A15" s="1" t="s">
        <v>20</v>
      </c>
      <c r="C15" s="3">
        <v>0</v>
      </c>
      <c r="E15" s="3">
        <v>1954160670</v>
      </c>
      <c r="G15" s="3">
        <v>-801054377</v>
      </c>
      <c r="I15" s="3">
        <v>1153106293</v>
      </c>
      <c r="K15" s="5">
        <f t="shared" si="0"/>
        <v>9.4568513845340648E-3</v>
      </c>
      <c r="M15" s="3">
        <f>VLOOKUP(A15,'درآمد سود سهام'!A:S,19,0)</f>
        <v>1060800000</v>
      </c>
      <c r="O15" s="3">
        <v>0</v>
      </c>
      <c r="Q15" s="3">
        <v>-1391766237</v>
      </c>
      <c r="S15" s="3">
        <f t="shared" si="1"/>
        <v>-330966237</v>
      </c>
      <c r="U15" s="5">
        <f t="shared" si="2"/>
        <v>-2.2347879072480648E-4</v>
      </c>
    </row>
    <row r="16" spans="1:21">
      <c r="A16" s="1" t="s">
        <v>19</v>
      </c>
      <c r="C16" s="3">
        <v>0</v>
      </c>
      <c r="E16" s="3">
        <v>11349146480</v>
      </c>
      <c r="G16" s="3">
        <v>-1192125965</v>
      </c>
      <c r="I16" s="3">
        <v>10157020515</v>
      </c>
      <c r="K16" s="5">
        <f t="shared" si="0"/>
        <v>8.3299721893043771E-2</v>
      </c>
      <c r="M16" s="3">
        <f>VLOOKUP(A16,'درآمد سود سهام'!A:S,19,0)</f>
        <v>229600000</v>
      </c>
      <c r="O16" s="3">
        <v>1258153538</v>
      </c>
      <c r="Q16" s="3">
        <v>11709973689</v>
      </c>
      <c r="S16" s="3">
        <f t="shared" si="1"/>
        <v>13197727227</v>
      </c>
      <c r="U16" s="5">
        <f t="shared" si="2"/>
        <v>8.9115196394060382E-3</v>
      </c>
    </row>
    <row r="17" spans="1:21">
      <c r="A17" s="1" t="s">
        <v>68</v>
      </c>
      <c r="C17" s="3">
        <v>0</v>
      </c>
      <c r="E17" s="3">
        <v>0</v>
      </c>
      <c r="G17" s="3">
        <v>878757624</v>
      </c>
      <c r="I17" s="3">
        <v>878757624</v>
      </c>
      <c r="K17" s="5">
        <f t="shared" si="0"/>
        <v>7.2068640190781309E-3</v>
      </c>
      <c r="M17" s="3">
        <v>0</v>
      </c>
      <c r="O17" s="3">
        <v>0</v>
      </c>
      <c r="Q17" s="3">
        <v>878757624</v>
      </c>
      <c r="S17" s="3">
        <f t="shared" si="1"/>
        <v>878757624</v>
      </c>
      <c r="U17" s="5">
        <f t="shared" si="2"/>
        <v>5.93364727870185E-4</v>
      </c>
    </row>
    <row r="18" spans="1:21">
      <c r="A18" s="1" t="s">
        <v>60</v>
      </c>
      <c r="C18" s="3">
        <v>0</v>
      </c>
      <c r="E18" s="3">
        <v>5927954073</v>
      </c>
      <c r="G18" s="3">
        <v>0</v>
      </c>
      <c r="I18" s="3">
        <v>5927954073</v>
      </c>
      <c r="K18" s="5">
        <f t="shared" si="0"/>
        <v>4.8616316659633736E-2</v>
      </c>
      <c r="M18" s="3">
        <f>VLOOKUP(A18,'درآمد سود سهام'!A:S,19,0)</f>
        <v>1231294250</v>
      </c>
      <c r="O18" s="3">
        <v>38486624046</v>
      </c>
      <c r="Q18" s="3">
        <v>80753613082</v>
      </c>
      <c r="S18" s="3">
        <f t="shared" si="1"/>
        <v>120471531378</v>
      </c>
      <c r="U18" s="5">
        <f t="shared" si="2"/>
        <v>8.1346159031687029E-2</v>
      </c>
    </row>
    <row r="19" spans="1:21">
      <c r="A19" s="1" t="s">
        <v>226</v>
      </c>
      <c r="C19" s="3">
        <v>0</v>
      </c>
      <c r="E19" s="3">
        <v>0</v>
      </c>
      <c r="G19" s="3">
        <v>0</v>
      </c>
      <c r="I19" s="3">
        <v>0</v>
      </c>
      <c r="K19" s="5">
        <f t="shared" si="0"/>
        <v>0</v>
      </c>
      <c r="M19" s="3">
        <v>0</v>
      </c>
      <c r="O19" s="3">
        <v>0</v>
      </c>
      <c r="Q19" s="3">
        <v>15517465728</v>
      </c>
      <c r="S19" s="3">
        <f t="shared" si="1"/>
        <v>15517465728</v>
      </c>
      <c r="U19" s="5">
        <f t="shared" si="2"/>
        <v>1.0477879881164642E-2</v>
      </c>
    </row>
    <row r="20" spans="1:21">
      <c r="A20" s="1" t="s">
        <v>227</v>
      </c>
      <c r="C20" s="3">
        <v>0</v>
      </c>
      <c r="E20" s="3">
        <v>0</v>
      </c>
      <c r="G20" s="3">
        <v>0</v>
      </c>
      <c r="I20" s="3">
        <v>0</v>
      </c>
      <c r="K20" s="5">
        <f t="shared" si="0"/>
        <v>0</v>
      </c>
      <c r="M20" s="3">
        <v>0</v>
      </c>
      <c r="O20" s="3">
        <v>0</v>
      </c>
      <c r="Q20" s="3">
        <v>-1583648658</v>
      </c>
      <c r="S20" s="3">
        <f t="shared" si="1"/>
        <v>-1583648658</v>
      </c>
      <c r="U20" s="5">
        <f t="shared" si="2"/>
        <v>-1.0693292773026955E-3</v>
      </c>
    </row>
    <row r="21" spans="1:21">
      <c r="A21" s="1" t="s">
        <v>36</v>
      </c>
      <c r="C21" s="3">
        <v>0</v>
      </c>
      <c r="E21" s="3">
        <v>1543589350</v>
      </c>
      <c r="G21" s="3">
        <v>0</v>
      </c>
      <c r="I21" s="3">
        <v>1543589350</v>
      </c>
      <c r="K21" s="5">
        <f t="shared" si="0"/>
        <v>1.2659279695475166E-2</v>
      </c>
      <c r="M21" s="3">
        <f>VLOOKUP(A21,'درآمد سود سهام'!A:S,19,0)</f>
        <v>1223208657</v>
      </c>
      <c r="O21" s="3">
        <v>17314770906</v>
      </c>
      <c r="Q21" s="3">
        <v>3315311821</v>
      </c>
      <c r="S21" s="3">
        <f t="shared" si="1"/>
        <v>21853291384</v>
      </c>
      <c r="U21" s="5">
        <f t="shared" si="2"/>
        <v>1.4756028216416384E-2</v>
      </c>
    </row>
    <row r="22" spans="1:21">
      <c r="A22" s="1" t="s">
        <v>61</v>
      </c>
      <c r="C22" s="3">
        <v>0</v>
      </c>
      <c r="E22" s="3">
        <v>2067221181</v>
      </c>
      <c r="G22" s="3">
        <v>0</v>
      </c>
      <c r="I22" s="3">
        <v>2067221181</v>
      </c>
      <c r="K22" s="5">
        <f t="shared" si="0"/>
        <v>1.6953687276146011E-2</v>
      </c>
      <c r="M22" s="3">
        <f>VLOOKUP(A22,'درآمد سود سهام'!A:S,19,0)</f>
        <v>1133353500</v>
      </c>
      <c r="O22" s="3">
        <v>16706406994</v>
      </c>
      <c r="Q22" s="3">
        <v>4879892925</v>
      </c>
      <c r="S22" s="3">
        <f t="shared" si="1"/>
        <v>22719653419</v>
      </c>
      <c r="U22" s="5">
        <f t="shared" si="2"/>
        <v>1.534102305355345E-2</v>
      </c>
    </row>
    <row r="23" spans="1:21">
      <c r="A23" s="1" t="s">
        <v>228</v>
      </c>
      <c r="C23" s="3">
        <v>0</v>
      </c>
      <c r="E23" s="3">
        <v>0</v>
      </c>
      <c r="G23" s="3">
        <v>0</v>
      </c>
      <c r="I23" s="3">
        <v>0</v>
      </c>
      <c r="K23" s="5">
        <f t="shared" si="0"/>
        <v>0</v>
      </c>
      <c r="M23" s="3">
        <v>0</v>
      </c>
      <c r="O23" s="3">
        <v>0</v>
      </c>
      <c r="Q23" s="3">
        <v>1</v>
      </c>
      <c r="S23" s="3">
        <f t="shared" si="1"/>
        <v>1</v>
      </c>
      <c r="U23" s="5">
        <f t="shared" si="2"/>
        <v>6.7523138538390088E-13</v>
      </c>
    </row>
    <row r="24" spans="1:21">
      <c r="A24" s="1" t="s">
        <v>229</v>
      </c>
      <c r="C24" s="3">
        <v>0</v>
      </c>
      <c r="E24" s="3">
        <v>0</v>
      </c>
      <c r="G24" s="3">
        <v>0</v>
      </c>
      <c r="I24" s="3">
        <v>0</v>
      </c>
      <c r="K24" s="5">
        <f t="shared" si="0"/>
        <v>0</v>
      </c>
      <c r="M24" s="3">
        <v>0</v>
      </c>
      <c r="O24" s="3">
        <v>0</v>
      </c>
      <c r="Q24" s="3">
        <v>4044507860</v>
      </c>
      <c r="S24" s="3">
        <f t="shared" si="1"/>
        <v>4044507860</v>
      </c>
      <c r="U24" s="5">
        <f t="shared" si="2"/>
        <v>2.7309786455038763E-3</v>
      </c>
    </row>
    <row r="25" spans="1:21">
      <c r="A25" s="1" t="s">
        <v>230</v>
      </c>
      <c r="C25" s="3">
        <v>0</v>
      </c>
      <c r="E25" s="3">
        <v>0</v>
      </c>
      <c r="G25" s="3">
        <v>0</v>
      </c>
      <c r="I25" s="3">
        <v>0</v>
      </c>
      <c r="K25" s="5">
        <f t="shared" si="0"/>
        <v>0</v>
      </c>
      <c r="M25" s="3">
        <v>0</v>
      </c>
      <c r="O25" s="3">
        <v>0</v>
      </c>
      <c r="Q25" s="3">
        <v>7132153224</v>
      </c>
      <c r="S25" s="3">
        <f t="shared" si="1"/>
        <v>7132153224</v>
      </c>
      <c r="U25" s="5">
        <f t="shared" si="2"/>
        <v>4.815853702211775E-3</v>
      </c>
    </row>
    <row r="26" spans="1:21">
      <c r="A26" s="1" t="s">
        <v>231</v>
      </c>
      <c r="C26" s="3">
        <v>0</v>
      </c>
      <c r="E26" s="3">
        <v>0</v>
      </c>
      <c r="G26" s="3">
        <v>0</v>
      </c>
      <c r="I26" s="3">
        <v>0</v>
      </c>
      <c r="K26" s="5">
        <f t="shared" si="0"/>
        <v>0</v>
      </c>
      <c r="M26" s="3">
        <v>0</v>
      </c>
      <c r="O26" s="3">
        <v>0</v>
      </c>
      <c r="Q26" s="3">
        <v>41571830006</v>
      </c>
      <c r="S26" s="3">
        <f t="shared" si="1"/>
        <v>41571830006</v>
      </c>
      <c r="U26" s="5">
        <f t="shared" si="2"/>
        <v>2.8070604367895401E-2</v>
      </c>
    </row>
    <row r="27" spans="1:21">
      <c r="A27" s="1" t="s">
        <v>41</v>
      </c>
      <c r="C27" s="3">
        <v>2618450876</v>
      </c>
      <c r="E27" s="3">
        <v>2104402017</v>
      </c>
      <c r="G27" s="3">
        <v>0</v>
      </c>
      <c r="I27" s="3">
        <v>4722852893</v>
      </c>
      <c r="K27" s="5">
        <f t="shared" si="0"/>
        <v>3.8733044985747693E-2</v>
      </c>
      <c r="M27" s="3">
        <f>VLOOKUP(A27,'درآمد سود سهام'!A:S,19,0)</f>
        <v>2618450876</v>
      </c>
      <c r="O27" s="3">
        <v>12038511533</v>
      </c>
      <c r="Q27" s="3">
        <v>7215015381</v>
      </c>
      <c r="S27" s="3">
        <f t="shared" si="1"/>
        <v>21871977790</v>
      </c>
      <c r="U27" s="5">
        <f t="shared" si="2"/>
        <v>1.476864586422761E-2</v>
      </c>
    </row>
    <row r="28" spans="1:21">
      <c r="A28" s="1" t="s">
        <v>45</v>
      </c>
      <c r="C28" s="3">
        <v>2407369639</v>
      </c>
      <c r="E28" s="3">
        <v>-6353057049</v>
      </c>
      <c r="G28" s="3">
        <v>0</v>
      </c>
      <c r="I28" s="3">
        <v>-3945687410</v>
      </c>
      <c r="K28" s="5">
        <f t="shared" si="0"/>
        <v>-3.2359358085817962E-2</v>
      </c>
      <c r="M28" s="3">
        <f>VLOOKUP(A28,'درآمد سود سهام'!A:S,19,0)</f>
        <v>2407369639</v>
      </c>
      <c r="O28" s="3">
        <v>4375562238</v>
      </c>
      <c r="Q28" s="3">
        <v>800802766</v>
      </c>
      <c r="S28" s="3">
        <f t="shared" si="1"/>
        <v>7583734643</v>
      </c>
      <c r="U28" s="5">
        <f t="shared" si="2"/>
        <v>5.120775649376773E-3</v>
      </c>
    </row>
    <row r="29" spans="1:21">
      <c r="A29" s="1" t="s">
        <v>232</v>
      </c>
      <c r="C29" s="3">
        <v>0</v>
      </c>
      <c r="E29" s="3">
        <v>0</v>
      </c>
      <c r="G29" s="3">
        <v>0</v>
      </c>
      <c r="I29" s="3">
        <v>0</v>
      </c>
      <c r="K29" s="5">
        <f t="shared" si="0"/>
        <v>0</v>
      </c>
      <c r="M29" s="3">
        <v>0</v>
      </c>
      <c r="O29" s="3">
        <v>0</v>
      </c>
      <c r="Q29" s="3">
        <v>8551418922</v>
      </c>
      <c r="S29" s="3">
        <f t="shared" si="1"/>
        <v>8551418922</v>
      </c>
      <c r="U29" s="5">
        <f t="shared" si="2"/>
        <v>5.774186445700164E-3</v>
      </c>
    </row>
    <row r="30" spans="1:21">
      <c r="A30" s="1" t="s">
        <v>190</v>
      </c>
      <c r="C30" s="3">
        <v>0</v>
      </c>
      <c r="E30" s="3">
        <v>0</v>
      </c>
      <c r="G30" s="3">
        <v>0</v>
      </c>
      <c r="I30" s="3">
        <v>0</v>
      </c>
      <c r="K30" s="5">
        <f t="shared" si="0"/>
        <v>0</v>
      </c>
      <c r="M30" s="3">
        <f>VLOOKUP(A30,'درآمد سود سهام'!A:S,19,0)</f>
        <v>44210045</v>
      </c>
      <c r="O30" s="3">
        <v>0</v>
      </c>
      <c r="Q30" s="3">
        <v>36322922917</v>
      </c>
      <c r="S30" s="3">
        <f t="shared" si="1"/>
        <v>36367132962</v>
      </c>
      <c r="U30" s="5">
        <f t="shared" si="2"/>
        <v>2.4556229572371788E-2</v>
      </c>
    </row>
    <row r="31" spans="1:21">
      <c r="A31" s="1" t="s">
        <v>55</v>
      </c>
      <c r="C31" s="3">
        <v>0</v>
      </c>
      <c r="E31" s="3">
        <v>12185804318</v>
      </c>
      <c r="G31" s="3">
        <v>0</v>
      </c>
      <c r="I31" s="3">
        <v>12185804318</v>
      </c>
      <c r="K31" s="5">
        <f t="shared" si="0"/>
        <v>9.9938176676258483E-2</v>
      </c>
      <c r="M31" s="3">
        <f>VLOOKUP(A31,'درآمد سود سهام'!A:S,19,0)</f>
        <v>3742460000</v>
      </c>
      <c r="O31" s="3">
        <v>31603760122</v>
      </c>
      <c r="Q31" s="3">
        <v>28228134319</v>
      </c>
      <c r="S31" s="3">
        <f t="shared" si="1"/>
        <v>63574354441</v>
      </c>
      <c r="U31" s="5">
        <f t="shared" si="2"/>
        <v>4.2927399424083579E-2</v>
      </c>
    </row>
    <row r="32" spans="1:21">
      <c r="A32" s="1" t="s">
        <v>233</v>
      </c>
      <c r="C32" s="3">
        <v>0</v>
      </c>
      <c r="E32" s="3">
        <v>0</v>
      </c>
      <c r="G32" s="3">
        <v>0</v>
      </c>
      <c r="I32" s="3">
        <v>0</v>
      </c>
      <c r="K32" s="5">
        <f t="shared" si="0"/>
        <v>0</v>
      </c>
      <c r="M32" s="3">
        <v>0</v>
      </c>
      <c r="O32" s="3">
        <v>0</v>
      </c>
      <c r="Q32" s="3">
        <v>8586308572</v>
      </c>
      <c r="S32" s="3">
        <f t="shared" si="1"/>
        <v>8586308572</v>
      </c>
      <c r="U32" s="5">
        <f t="shared" si="2"/>
        <v>5.7977450324052235E-3</v>
      </c>
    </row>
    <row r="33" spans="1:21">
      <c r="A33" s="1" t="s">
        <v>196</v>
      </c>
      <c r="C33" s="3">
        <v>0</v>
      </c>
      <c r="E33" s="3">
        <v>0</v>
      </c>
      <c r="G33" s="3">
        <v>0</v>
      </c>
      <c r="I33" s="3">
        <v>0</v>
      </c>
      <c r="K33" s="5">
        <f t="shared" si="0"/>
        <v>0</v>
      </c>
      <c r="M33" s="3">
        <f>VLOOKUP(A33,'درآمد سود سهام'!A:S,19,0)</f>
        <v>3347210550</v>
      </c>
      <c r="O33" s="3">
        <v>0</v>
      </c>
      <c r="Q33" s="3">
        <v>28079609396</v>
      </c>
      <c r="S33" s="3">
        <f t="shared" si="1"/>
        <v>31426819946</v>
      </c>
      <c r="U33" s="5">
        <f t="shared" si="2"/>
        <v>2.1220375170347989E-2</v>
      </c>
    </row>
    <row r="34" spans="1:21">
      <c r="A34" s="1" t="s">
        <v>15</v>
      </c>
      <c r="C34" s="3">
        <v>0</v>
      </c>
      <c r="E34" s="3">
        <v>-210572295</v>
      </c>
      <c r="G34" s="3">
        <v>0</v>
      </c>
      <c r="I34" s="3">
        <v>-210572295</v>
      </c>
      <c r="K34" s="5">
        <f t="shared" si="0"/>
        <v>-1.7269447852326181E-3</v>
      </c>
      <c r="M34" s="3">
        <f>VLOOKUP(A34,'درآمد سود سهام'!A:S,19,0)</f>
        <v>313829093</v>
      </c>
      <c r="O34" s="3">
        <v>5679716580</v>
      </c>
      <c r="Q34" s="3">
        <v>5085766467</v>
      </c>
      <c r="S34" s="3">
        <f t="shared" si="1"/>
        <v>11079312140</v>
      </c>
      <c r="U34" s="5">
        <f t="shared" si="2"/>
        <v>7.4810992853928714E-3</v>
      </c>
    </row>
    <row r="35" spans="1:21">
      <c r="A35" s="1" t="s">
        <v>234</v>
      </c>
      <c r="C35" s="3">
        <v>0</v>
      </c>
      <c r="E35" s="3">
        <v>0</v>
      </c>
      <c r="G35" s="3">
        <v>0</v>
      </c>
      <c r="I35" s="3">
        <v>0</v>
      </c>
      <c r="K35" s="5">
        <f t="shared" si="0"/>
        <v>0</v>
      </c>
      <c r="M35" s="3">
        <v>0</v>
      </c>
      <c r="O35" s="3">
        <v>0</v>
      </c>
      <c r="Q35" s="3">
        <v>16940663151</v>
      </c>
      <c r="S35" s="3">
        <f t="shared" si="1"/>
        <v>16940663151</v>
      </c>
      <c r="U35" s="5">
        <f t="shared" si="2"/>
        <v>1.143886744877173E-2</v>
      </c>
    </row>
    <row r="36" spans="1:21">
      <c r="A36" s="1" t="s">
        <v>21</v>
      </c>
      <c r="C36" s="3">
        <v>0</v>
      </c>
      <c r="E36" s="3">
        <v>6137349314</v>
      </c>
      <c r="G36" s="3">
        <v>0</v>
      </c>
      <c r="I36" s="3">
        <v>6137349314</v>
      </c>
      <c r="K36" s="5">
        <f t="shared" si="0"/>
        <v>5.0333608193629108E-2</v>
      </c>
      <c r="M36" s="3">
        <f>VLOOKUP(A36,'درآمد سود سهام'!A:S,19,0)</f>
        <v>3404830800</v>
      </c>
      <c r="O36" s="3">
        <v>22532642320</v>
      </c>
      <c r="Q36" s="3">
        <v>10186119982</v>
      </c>
      <c r="S36" s="3">
        <f t="shared" si="1"/>
        <v>36123593102</v>
      </c>
      <c r="U36" s="5">
        <f t="shared" si="2"/>
        <v>2.4391783815307783E-2</v>
      </c>
    </row>
    <row r="37" spans="1:21">
      <c r="A37" s="1" t="s">
        <v>43</v>
      </c>
      <c r="C37" s="3">
        <v>2953472751</v>
      </c>
      <c r="E37" s="3">
        <v>-1350111631</v>
      </c>
      <c r="G37" s="3">
        <v>0</v>
      </c>
      <c r="I37" s="3">
        <v>1603361120</v>
      </c>
      <c r="K37" s="5">
        <f t="shared" si="0"/>
        <v>1.3149479731076351E-2</v>
      </c>
      <c r="M37" s="3">
        <f>VLOOKUP(A37,'درآمد سود سهام'!A:S,19,0)</f>
        <v>4486855721</v>
      </c>
      <c r="O37" s="3">
        <v>14490027325</v>
      </c>
      <c r="Q37" s="3">
        <v>12361664441</v>
      </c>
      <c r="S37" s="3">
        <f t="shared" si="1"/>
        <v>31338547487</v>
      </c>
      <c r="U37" s="5">
        <f t="shared" si="2"/>
        <v>2.1160770835566174E-2</v>
      </c>
    </row>
    <row r="38" spans="1:21">
      <c r="A38" s="1" t="s">
        <v>184</v>
      </c>
      <c r="C38" s="3">
        <v>0</v>
      </c>
      <c r="E38" s="3">
        <v>0</v>
      </c>
      <c r="G38" s="3">
        <v>0</v>
      </c>
      <c r="I38" s="3">
        <v>0</v>
      </c>
      <c r="K38" s="5">
        <f t="shared" si="0"/>
        <v>0</v>
      </c>
      <c r="M38" s="3">
        <f>VLOOKUP(A38,'درآمد سود سهام'!A:S,19,0)</f>
        <v>857679000</v>
      </c>
      <c r="O38" s="3">
        <v>0</v>
      </c>
      <c r="Q38" s="3">
        <v>5490710147</v>
      </c>
      <c r="S38" s="3">
        <f t="shared" si="1"/>
        <v>6348389147</v>
      </c>
      <c r="U38" s="5">
        <f t="shared" si="2"/>
        <v>4.2866315986849306E-3</v>
      </c>
    </row>
    <row r="39" spans="1:21">
      <c r="A39" s="1" t="s">
        <v>50</v>
      </c>
      <c r="C39" s="3">
        <v>0</v>
      </c>
      <c r="E39" s="3">
        <v>11766761225</v>
      </c>
      <c r="G39" s="3">
        <v>0</v>
      </c>
      <c r="I39" s="3">
        <v>11766761225</v>
      </c>
      <c r="K39" s="5">
        <f t="shared" si="0"/>
        <v>9.6501521895798886E-2</v>
      </c>
      <c r="M39" s="3">
        <v>0</v>
      </c>
      <c r="O39" s="3">
        <v>599336624</v>
      </c>
      <c r="Q39" s="3">
        <v>16334143076</v>
      </c>
      <c r="S39" s="3">
        <f t="shared" si="1"/>
        <v>16933479700</v>
      </c>
      <c r="U39" s="5">
        <f t="shared" si="2"/>
        <v>1.1434016957201162E-2</v>
      </c>
    </row>
    <row r="40" spans="1:21">
      <c r="A40" s="1" t="s">
        <v>235</v>
      </c>
      <c r="C40" s="3">
        <v>0</v>
      </c>
      <c r="E40" s="3">
        <v>0</v>
      </c>
      <c r="G40" s="3">
        <v>0</v>
      </c>
      <c r="I40" s="3">
        <v>0</v>
      </c>
      <c r="K40" s="5">
        <f t="shared" si="0"/>
        <v>0</v>
      </c>
      <c r="M40" s="3">
        <v>0</v>
      </c>
      <c r="O40" s="3">
        <v>0</v>
      </c>
      <c r="Q40" s="3">
        <v>2185810888</v>
      </c>
      <c r="S40" s="3">
        <f t="shared" si="1"/>
        <v>2185810888</v>
      </c>
      <c r="U40" s="5">
        <f t="shared" si="2"/>
        <v>1.4759281140914546E-3</v>
      </c>
    </row>
    <row r="41" spans="1:21">
      <c r="A41" s="1" t="s">
        <v>25</v>
      </c>
      <c r="C41" s="3">
        <v>846250484</v>
      </c>
      <c r="E41" s="3">
        <v>424948164</v>
      </c>
      <c r="G41" s="3">
        <v>0</v>
      </c>
      <c r="I41" s="3">
        <v>1271198648</v>
      </c>
      <c r="K41" s="5">
        <f t="shared" si="0"/>
        <v>1.0425350002279999E-2</v>
      </c>
      <c r="M41" s="3">
        <f>VLOOKUP(A41,'درآمد سود سهام'!A:S,19,0)</f>
        <v>846250484</v>
      </c>
      <c r="O41" s="3">
        <v>7922138379</v>
      </c>
      <c r="Q41" s="3">
        <v>123608801937</v>
      </c>
      <c r="S41" s="3">
        <f t="shared" si="1"/>
        <v>132377190800</v>
      </c>
      <c r="U41" s="5">
        <f t="shared" si="2"/>
        <v>8.9385233937112979E-2</v>
      </c>
    </row>
    <row r="42" spans="1:21">
      <c r="A42" s="1" t="s">
        <v>67</v>
      </c>
      <c r="C42" s="3">
        <v>0</v>
      </c>
      <c r="E42" s="3">
        <v>4780505669</v>
      </c>
      <c r="G42" s="3">
        <v>0</v>
      </c>
      <c r="I42" s="3">
        <v>4780505669</v>
      </c>
      <c r="K42" s="5">
        <f t="shared" si="0"/>
        <v>3.9205866735006707E-2</v>
      </c>
      <c r="M42" s="3">
        <f>VLOOKUP(A42,'درآمد سود سهام'!A:S,19,0)</f>
        <v>1686820000</v>
      </c>
      <c r="O42" s="3">
        <v>4780505669</v>
      </c>
      <c r="Q42" s="3">
        <v>20059826323</v>
      </c>
      <c r="S42" s="3">
        <f t="shared" si="1"/>
        <v>26527151992</v>
      </c>
      <c r="U42" s="5">
        <f t="shared" si="2"/>
        <v>1.7911965589847464E-2</v>
      </c>
    </row>
    <row r="43" spans="1:21">
      <c r="A43" s="1" t="s">
        <v>236</v>
      </c>
      <c r="C43" s="3">
        <v>0</v>
      </c>
      <c r="E43" s="3">
        <v>0</v>
      </c>
      <c r="G43" s="3">
        <v>0</v>
      </c>
      <c r="I43" s="3">
        <v>0</v>
      </c>
      <c r="K43" s="5">
        <f t="shared" si="0"/>
        <v>0</v>
      </c>
      <c r="M43" s="3">
        <v>0</v>
      </c>
      <c r="O43" s="3">
        <v>0</v>
      </c>
      <c r="Q43" s="3">
        <v>908841218</v>
      </c>
      <c r="S43" s="3">
        <f t="shared" si="1"/>
        <v>908841218</v>
      </c>
      <c r="U43" s="5">
        <f t="shared" si="2"/>
        <v>6.1367811472413188E-4</v>
      </c>
    </row>
    <row r="44" spans="1:21">
      <c r="A44" s="1" t="s">
        <v>237</v>
      </c>
      <c r="C44" s="3">
        <v>0</v>
      </c>
      <c r="E44" s="3">
        <v>0</v>
      </c>
      <c r="G44" s="3">
        <v>0</v>
      </c>
      <c r="I44" s="3">
        <v>0</v>
      </c>
      <c r="K44" s="5">
        <f t="shared" si="0"/>
        <v>0</v>
      </c>
      <c r="M44" s="3">
        <v>0</v>
      </c>
      <c r="O44" s="3">
        <v>0</v>
      </c>
      <c r="Q44" s="3">
        <v>156879714</v>
      </c>
      <c r="S44" s="3">
        <f t="shared" si="1"/>
        <v>156879714</v>
      </c>
      <c r="U44" s="5">
        <f t="shared" si="2"/>
        <v>1.0593010662285015E-4</v>
      </c>
    </row>
    <row r="45" spans="1:21">
      <c r="A45" s="1" t="s">
        <v>238</v>
      </c>
      <c r="C45" s="3">
        <v>0</v>
      </c>
      <c r="E45" s="3">
        <v>0</v>
      </c>
      <c r="G45" s="3">
        <v>0</v>
      </c>
      <c r="I45" s="3">
        <v>0</v>
      </c>
      <c r="K45" s="5">
        <f t="shared" si="0"/>
        <v>0</v>
      </c>
      <c r="M45" s="3">
        <v>0</v>
      </c>
      <c r="O45" s="3">
        <v>0</v>
      </c>
      <c r="Q45" s="3">
        <v>17904829457</v>
      </c>
      <c r="S45" s="3">
        <f t="shared" si="1"/>
        <v>17904829457</v>
      </c>
      <c r="U45" s="5">
        <f t="shared" si="2"/>
        <v>1.2089902799312588E-2</v>
      </c>
    </row>
    <row r="46" spans="1:21">
      <c r="A46" s="1" t="s">
        <v>24</v>
      </c>
      <c r="C46" s="3">
        <v>0</v>
      </c>
      <c r="E46" s="3">
        <v>6507185248</v>
      </c>
      <c r="G46" s="3">
        <v>0</v>
      </c>
      <c r="I46" s="3">
        <v>6507185248</v>
      </c>
      <c r="K46" s="5">
        <f t="shared" si="0"/>
        <v>5.3366705390071476E-2</v>
      </c>
      <c r="M46" s="3">
        <f>VLOOKUP(A46,'درآمد سود سهام'!A:S,19,0)</f>
        <v>254876400</v>
      </c>
      <c r="O46" s="3">
        <v>40041710446</v>
      </c>
      <c r="Q46" s="3">
        <v>12270616664</v>
      </c>
      <c r="S46" s="3">
        <f t="shared" si="1"/>
        <v>52567203510</v>
      </c>
      <c r="U46" s="5">
        <f t="shared" si="2"/>
        <v>3.5495025651814754E-2</v>
      </c>
    </row>
    <row r="47" spans="1:21">
      <c r="A47" s="1" t="s">
        <v>47</v>
      </c>
      <c r="C47" s="3">
        <v>0</v>
      </c>
      <c r="E47" s="3">
        <v>5743394575</v>
      </c>
      <c r="G47" s="3">
        <v>0</v>
      </c>
      <c r="I47" s="3">
        <v>5743394575</v>
      </c>
      <c r="K47" s="5">
        <f t="shared" si="0"/>
        <v>4.7102707936148763E-2</v>
      </c>
      <c r="M47" s="3">
        <f>VLOOKUP(A47,'درآمد سود سهام'!A:S,19,0)</f>
        <v>845622000</v>
      </c>
      <c r="O47" s="3">
        <v>-7494882672</v>
      </c>
      <c r="Q47" s="3">
        <v>17833852684</v>
      </c>
      <c r="S47" s="3">
        <f t="shared" si="1"/>
        <v>11184592012</v>
      </c>
      <c r="U47" s="5">
        <f t="shared" si="2"/>
        <v>7.552187559216471E-3</v>
      </c>
    </row>
    <row r="48" spans="1:21">
      <c r="A48" s="1" t="s">
        <v>34</v>
      </c>
      <c r="C48" s="3">
        <v>0</v>
      </c>
      <c r="E48" s="3">
        <v>-1580820816</v>
      </c>
      <c r="G48" s="3">
        <v>0</v>
      </c>
      <c r="I48" s="3">
        <v>-1580820816</v>
      </c>
      <c r="K48" s="5">
        <f t="shared" si="0"/>
        <v>-1.2964622267038369E-2</v>
      </c>
      <c r="M48" s="3">
        <v>0</v>
      </c>
      <c r="O48" s="3">
        <v>-14363327034</v>
      </c>
      <c r="Q48" s="3">
        <v>-241233509</v>
      </c>
      <c r="S48" s="3">
        <f t="shared" si="1"/>
        <v>-14604560543</v>
      </c>
      <c r="U48" s="5">
        <f t="shared" si="2"/>
        <v>-9.8614576483729462E-3</v>
      </c>
    </row>
    <row r="49" spans="1:21">
      <c r="A49" s="1" t="s">
        <v>239</v>
      </c>
      <c r="C49" s="3">
        <v>0</v>
      </c>
      <c r="E49" s="3">
        <v>0</v>
      </c>
      <c r="G49" s="3">
        <v>0</v>
      </c>
      <c r="I49" s="3">
        <v>0</v>
      </c>
      <c r="K49" s="5">
        <f t="shared" si="0"/>
        <v>0</v>
      </c>
      <c r="M49" s="3">
        <v>0</v>
      </c>
      <c r="O49" s="3">
        <v>0</v>
      </c>
      <c r="Q49" s="3">
        <v>-115641719</v>
      </c>
      <c r="S49" s="3">
        <f t="shared" si="1"/>
        <v>-115641719</v>
      </c>
      <c r="U49" s="5">
        <f t="shared" si="2"/>
        <v>-7.8084918128545772E-5</v>
      </c>
    </row>
    <row r="50" spans="1:21">
      <c r="A50" s="1" t="s">
        <v>26</v>
      </c>
      <c r="C50" s="3">
        <v>0</v>
      </c>
      <c r="E50" s="3">
        <v>-12882888</v>
      </c>
      <c r="G50" s="3">
        <v>0</v>
      </c>
      <c r="I50" s="3">
        <v>-12882888</v>
      </c>
      <c r="K50" s="5">
        <f t="shared" si="0"/>
        <v>-1.0565509698384526E-4</v>
      </c>
      <c r="M50" s="3">
        <f>VLOOKUP(A50,'درآمد سود سهام'!A:S,19,0)</f>
        <v>120000000</v>
      </c>
      <c r="O50" s="3">
        <v>334534119</v>
      </c>
      <c r="Q50" s="3">
        <v>2179966486</v>
      </c>
      <c r="S50" s="3">
        <f t="shared" si="1"/>
        <v>2634500605</v>
      </c>
      <c r="U50" s="5">
        <f t="shared" si="2"/>
        <v>1.7788974933088751E-3</v>
      </c>
    </row>
    <row r="51" spans="1:21">
      <c r="A51" s="1" t="s">
        <v>40</v>
      </c>
      <c r="C51" s="3">
        <v>0</v>
      </c>
      <c r="E51" s="3">
        <v>3710175741</v>
      </c>
      <c r="G51" s="3">
        <v>0</v>
      </c>
      <c r="I51" s="3">
        <v>3710175741</v>
      </c>
      <c r="K51" s="5">
        <f t="shared" si="0"/>
        <v>3.042788059187233E-2</v>
      </c>
      <c r="M51" s="3">
        <f>VLOOKUP(A51,'درآمد سود سهام'!A:S,19,0)</f>
        <v>5486977580</v>
      </c>
      <c r="O51" s="3">
        <v>6598636307</v>
      </c>
      <c r="Q51" s="3">
        <v>39154635537</v>
      </c>
      <c r="S51" s="3">
        <f t="shared" si="1"/>
        <v>51240249424</v>
      </c>
      <c r="U51" s="5">
        <f t="shared" si="2"/>
        <v>3.4599024605984151E-2</v>
      </c>
    </row>
    <row r="52" spans="1:21">
      <c r="A52" s="1" t="s">
        <v>219</v>
      </c>
      <c r="C52" s="3">
        <v>0</v>
      </c>
      <c r="E52" s="3">
        <v>0</v>
      </c>
      <c r="G52" s="3">
        <v>0</v>
      </c>
      <c r="I52" s="3">
        <v>0</v>
      </c>
      <c r="K52" s="5">
        <f t="shared" si="0"/>
        <v>0</v>
      </c>
      <c r="M52" s="3">
        <f>VLOOKUP(A52,'درآمد سود سهام'!A:S,19,0)</f>
        <v>306168</v>
      </c>
      <c r="O52" s="3">
        <v>0</v>
      </c>
      <c r="Q52" s="3">
        <v>134020679</v>
      </c>
      <c r="S52" s="3">
        <f t="shared" si="1"/>
        <v>134326847</v>
      </c>
      <c r="U52" s="5">
        <f t="shared" si="2"/>
        <v>9.070170299406129E-5</v>
      </c>
    </row>
    <row r="53" spans="1:21">
      <c r="A53" s="1" t="s">
        <v>240</v>
      </c>
      <c r="C53" s="3">
        <v>0</v>
      </c>
      <c r="E53" s="3">
        <v>0</v>
      </c>
      <c r="G53" s="3">
        <v>0</v>
      </c>
      <c r="I53" s="3">
        <v>0</v>
      </c>
      <c r="K53" s="5">
        <f t="shared" si="0"/>
        <v>0</v>
      </c>
      <c r="M53" s="3">
        <v>0</v>
      </c>
      <c r="O53" s="3">
        <v>0</v>
      </c>
      <c r="Q53" s="3">
        <v>3976519051</v>
      </c>
      <c r="S53" s="3">
        <f t="shared" si="1"/>
        <v>3976519051</v>
      </c>
      <c r="U53" s="5">
        <f t="shared" si="2"/>
        <v>2.6850704678122047E-3</v>
      </c>
    </row>
    <row r="54" spans="1:21">
      <c r="A54" s="1" t="s">
        <v>179</v>
      </c>
      <c r="C54" s="3">
        <v>0</v>
      </c>
      <c r="E54" s="3">
        <v>0</v>
      </c>
      <c r="G54" s="3">
        <v>0</v>
      </c>
      <c r="I54" s="3">
        <v>0</v>
      </c>
      <c r="K54" s="5">
        <f t="shared" si="0"/>
        <v>0</v>
      </c>
      <c r="M54" s="3">
        <f>VLOOKUP(A54,'درآمد سود سهام'!A:S,19,0)</f>
        <v>3138246900</v>
      </c>
      <c r="O54" s="3">
        <v>0</v>
      </c>
      <c r="Q54" s="3">
        <v>103042693816</v>
      </c>
      <c r="S54" s="3">
        <f t="shared" si="1"/>
        <v>106180940716</v>
      </c>
      <c r="U54" s="5">
        <f t="shared" si="2"/>
        <v>7.1696703701030526E-2</v>
      </c>
    </row>
    <row r="55" spans="1:21">
      <c r="A55" s="1" t="s">
        <v>49</v>
      </c>
      <c r="C55" s="3">
        <v>0</v>
      </c>
      <c r="E55" s="3">
        <v>49442158</v>
      </c>
      <c r="G55" s="3">
        <v>0</v>
      </c>
      <c r="I55" s="3">
        <v>49442158</v>
      </c>
      <c r="K55" s="5">
        <f t="shared" si="0"/>
        <v>4.0548485701192162E-4</v>
      </c>
      <c r="M55" s="3">
        <v>0</v>
      </c>
      <c r="O55" s="3">
        <v>-25857903534</v>
      </c>
      <c r="Q55" s="3">
        <v>-1600781975</v>
      </c>
      <c r="S55" s="3">
        <f t="shared" si="1"/>
        <v>-27458685509</v>
      </c>
      <c r="U55" s="5">
        <f t="shared" si="2"/>
        <v>-1.8540966257062912E-2</v>
      </c>
    </row>
    <row r="56" spans="1:21">
      <c r="A56" s="1" t="s">
        <v>241</v>
      </c>
      <c r="C56" s="3">
        <v>0</v>
      </c>
      <c r="E56" s="3">
        <v>0</v>
      </c>
      <c r="G56" s="3">
        <v>0</v>
      </c>
      <c r="I56" s="3">
        <v>0</v>
      </c>
      <c r="K56" s="5">
        <f t="shared" si="0"/>
        <v>0</v>
      </c>
      <c r="M56" s="3">
        <v>0</v>
      </c>
      <c r="O56" s="3">
        <v>0</v>
      </c>
      <c r="Q56" s="3">
        <v>1725740306</v>
      </c>
      <c r="S56" s="3">
        <f t="shared" si="1"/>
        <v>1725740306</v>
      </c>
      <c r="U56" s="5">
        <f t="shared" si="2"/>
        <v>1.1652740176332169E-3</v>
      </c>
    </row>
    <row r="57" spans="1:21">
      <c r="A57" s="1" t="s">
        <v>242</v>
      </c>
      <c r="C57" s="3">
        <v>0</v>
      </c>
      <c r="E57" s="3">
        <v>0</v>
      </c>
      <c r="G57" s="3">
        <v>0</v>
      </c>
      <c r="I57" s="3">
        <v>0</v>
      </c>
      <c r="K57" s="5">
        <f t="shared" si="0"/>
        <v>0</v>
      </c>
      <c r="M57" s="3">
        <v>0</v>
      </c>
      <c r="O57" s="3">
        <v>0</v>
      </c>
      <c r="Q57" s="3">
        <v>0</v>
      </c>
      <c r="S57" s="3">
        <f t="shared" si="1"/>
        <v>0</v>
      </c>
      <c r="U57" s="5">
        <f t="shared" si="2"/>
        <v>0</v>
      </c>
    </row>
    <row r="58" spans="1:21">
      <c r="A58" s="1" t="s">
        <v>243</v>
      </c>
      <c r="C58" s="3">
        <v>0</v>
      </c>
      <c r="E58" s="3">
        <v>0</v>
      </c>
      <c r="G58" s="3">
        <v>0</v>
      </c>
      <c r="I58" s="3">
        <v>0</v>
      </c>
      <c r="K58" s="5">
        <f t="shared" si="0"/>
        <v>0</v>
      </c>
      <c r="M58" s="3">
        <v>0</v>
      </c>
      <c r="O58" s="3">
        <v>0</v>
      </c>
      <c r="Q58" s="3">
        <v>440825195</v>
      </c>
      <c r="S58" s="3">
        <f t="shared" si="1"/>
        <v>440825195</v>
      </c>
      <c r="U58" s="5">
        <f t="shared" si="2"/>
        <v>2.9765900713197825E-4</v>
      </c>
    </row>
    <row r="59" spans="1:21">
      <c r="A59" s="1" t="s">
        <v>244</v>
      </c>
      <c r="C59" s="3">
        <v>0</v>
      </c>
      <c r="E59" s="3">
        <v>0</v>
      </c>
      <c r="G59" s="3">
        <v>0</v>
      </c>
      <c r="I59" s="3">
        <v>0</v>
      </c>
      <c r="K59" s="5">
        <f t="shared" si="0"/>
        <v>0</v>
      </c>
      <c r="M59" s="3">
        <v>0</v>
      </c>
      <c r="O59" s="3">
        <v>0</v>
      </c>
      <c r="Q59" s="3">
        <v>9963825728</v>
      </c>
      <c r="S59" s="3">
        <f t="shared" si="1"/>
        <v>9963825728</v>
      </c>
      <c r="U59" s="5">
        <f t="shared" si="2"/>
        <v>6.7278878500411947E-3</v>
      </c>
    </row>
    <row r="60" spans="1:21">
      <c r="A60" s="1" t="s">
        <v>245</v>
      </c>
      <c r="C60" s="3">
        <v>0</v>
      </c>
      <c r="E60" s="3">
        <v>0</v>
      </c>
      <c r="G60" s="3">
        <v>0</v>
      </c>
      <c r="I60" s="3">
        <v>0</v>
      </c>
      <c r="K60" s="5">
        <f t="shared" si="0"/>
        <v>0</v>
      </c>
      <c r="M60" s="3">
        <v>0</v>
      </c>
      <c r="O60" s="3">
        <v>0</v>
      </c>
      <c r="Q60" s="3">
        <v>431923526</v>
      </c>
      <c r="S60" s="3">
        <f t="shared" si="1"/>
        <v>431923526</v>
      </c>
      <c r="U60" s="5">
        <f t="shared" si="2"/>
        <v>2.9164832084087935E-4</v>
      </c>
    </row>
    <row r="61" spans="1:21">
      <c r="A61" s="1" t="s">
        <v>246</v>
      </c>
      <c r="C61" s="3">
        <v>0</v>
      </c>
      <c r="E61" s="3">
        <v>0</v>
      </c>
      <c r="G61" s="3">
        <v>0</v>
      </c>
      <c r="I61" s="3">
        <v>0</v>
      </c>
      <c r="K61" s="5">
        <f t="shared" si="0"/>
        <v>0</v>
      </c>
      <c r="M61" s="3">
        <v>0</v>
      </c>
      <c r="O61" s="3">
        <v>0</v>
      </c>
      <c r="Q61" s="3">
        <v>439158975</v>
      </c>
      <c r="S61" s="3">
        <f t="shared" si="1"/>
        <v>439158975</v>
      </c>
      <c r="U61" s="5">
        <f t="shared" si="2"/>
        <v>2.9653392309302387E-4</v>
      </c>
    </row>
    <row r="62" spans="1:21">
      <c r="A62" s="1" t="s">
        <v>247</v>
      </c>
      <c r="C62" s="3">
        <v>0</v>
      </c>
      <c r="E62" s="3">
        <v>0</v>
      </c>
      <c r="G62" s="3">
        <v>0</v>
      </c>
      <c r="I62" s="3">
        <v>0</v>
      </c>
      <c r="K62" s="5">
        <f t="shared" si="0"/>
        <v>0</v>
      </c>
      <c r="M62" s="3">
        <v>0</v>
      </c>
      <c r="O62" s="3">
        <v>0</v>
      </c>
      <c r="Q62" s="3">
        <v>0</v>
      </c>
      <c r="S62" s="3">
        <f t="shared" si="1"/>
        <v>0</v>
      </c>
      <c r="U62" s="5">
        <f t="shared" si="2"/>
        <v>0</v>
      </c>
    </row>
    <row r="63" spans="1:21">
      <c r="A63" s="1" t="s">
        <v>54</v>
      </c>
      <c r="C63" s="3">
        <v>0</v>
      </c>
      <c r="E63" s="3">
        <v>-74581423</v>
      </c>
      <c r="G63" s="3">
        <v>0</v>
      </c>
      <c r="I63" s="3">
        <v>-74581423</v>
      </c>
      <c r="K63" s="5">
        <f t="shared" si="0"/>
        <v>-6.1165691111016315E-4</v>
      </c>
      <c r="M63" s="3">
        <v>0</v>
      </c>
      <c r="O63" s="3">
        <v>-5344409995</v>
      </c>
      <c r="Q63" s="3">
        <v>226375276</v>
      </c>
      <c r="S63" s="3">
        <f t="shared" si="1"/>
        <v>-5118034719</v>
      </c>
      <c r="U63" s="5">
        <f t="shared" si="2"/>
        <v>-3.4558576737532738E-3</v>
      </c>
    </row>
    <row r="64" spans="1:21">
      <c r="A64" s="1" t="s">
        <v>51</v>
      </c>
      <c r="C64" s="3">
        <v>0</v>
      </c>
      <c r="E64" s="3">
        <v>11061992130</v>
      </c>
      <c r="G64" s="3">
        <v>0</v>
      </c>
      <c r="I64" s="3">
        <v>11061992130</v>
      </c>
      <c r="K64" s="5">
        <f t="shared" si="0"/>
        <v>9.072157200541392E-2</v>
      </c>
      <c r="M64" s="3">
        <f>VLOOKUP(A64,'درآمد سود سهام'!A:S,19,0)</f>
        <v>603890550</v>
      </c>
      <c r="O64" s="3">
        <v>21816622340</v>
      </c>
      <c r="Q64" s="3">
        <v>134626980414</v>
      </c>
      <c r="S64" s="3">
        <f t="shared" si="1"/>
        <v>157047493304</v>
      </c>
      <c r="U64" s="5">
        <f t="shared" si="2"/>
        <v>0.10604339647472881</v>
      </c>
    </row>
    <row r="65" spans="1:21">
      <c r="A65" s="1" t="s">
        <v>248</v>
      </c>
      <c r="C65" s="3">
        <v>0</v>
      </c>
      <c r="E65" s="3">
        <v>0</v>
      </c>
      <c r="G65" s="3">
        <v>0</v>
      </c>
      <c r="I65" s="3">
        <v>0</v>
      </c>
      <c r="K65" s="5">
        <f t="shared" si="0"/>
        <v>0</v>
      </c>
      <c r="M65" s="3">
        <v>0</v>
      </c>
      <c r="O65" s="3">
        <v>0</v>
      </c>
      <c r="Q65" s="3">
        <v>4158201488</v>
      </c>
      <c r="S65" s="3">
        <f t="shared" si="1"/>
        <v>4158201488</v>
      </c>
      <c r="U65" s="5">
        <f t="shared" si="2"/>
        <v>2.807748151447638E-3</v>
      </c>
    </row>
    <row r="66" spans="1:21">
      <c r="A66" s="1" t="s">
        <v>249</v>
      </c>
      <c r="C66" s="3">
        <v>0</v>
      </c>
      <c r="E66" s="3">
        <v>0</v>
      </c>
      <c r="G66" s="3">
        <v>0</v>
      </c>
      <c r="I66" s="3">
        <v>0</v>
      </c>
      <c r="K66" s="5">
        <f t="shared" si="0"/>
        <v>0</v>
      </c>
      <c r="M66" s="3">
        <v>0</v>
      </c>
      <c r="O66" s="3">
        <v>0</v>
      </c>
      <c r="Q66" s="3">
        <v>8678414343</v>
      </c>
      <c r="S66" s="3">
        <f t="shared" si="1"/>
        <v>8678414343</v>
      </c>
      <c r="U66" s="5">
        <f t="shared" si="2"/>
        <v>5.8599377397594056E-3</v>
      </c>
    </row>
    <row r="67" spans="1:21">
      <c r="A67" s="1" t="s">
        <v>250</v>
      </c>
      <c r="C67" s="3">
        <v>0</v>
      </c>
      <c r="E67" s="3">
        <v>0</v>
      </c>
      <c r="G67" s="3">
        <v>0</v>
      </c>
      <c r="I67" s="3">
        <v>0</v>
      </c>
      <c r="K67" s="5">
        <f t="shared" si="0"/>
        <v>0</v>
      </c>
      <c r="M67" s="3">
        <v>0</v>
      </c>
      <c r="O67" s="3">
        <v>0</v>
      </c>
      <c r="Q67" s="3">
        <v>694579353</v>
      </c>
      <c r="S67" s="3">
        <f t="shared" si="1"/>
        <v>694579353</v>
      </c>
      <c r="U67" s="5">
        <f t="shared" si="2"/>
        <v>4.6900177878524352E-4</v>
      </c>
    </row>
    <row r="68" spans="1:21">
      <c r="A68" s="1" t="s">
        <v>215</v>
      </c>
      <c r="C68" s="3">
        <v>0</v>
      </c>
      <c r="E68" s="3">
        <v>0</v>
      </c>
      <c r="G68" s="3">
        <v>0</v>
      </c>
      <c r="I68" s="3">
        <v>0</v>
      </c>
      <c r="K68" s="5">
        <f t="shared" si="0"/>
        <v>0</v>
      </c>
      <c r="M68" s="3">
        <f>VLOOKUP(A68,'درآمد سود سهام'!A:S,19,0)</f>
        <v>38625643</v>
      </c>
      <c r="O68" s="3">
        <v>0</v>
      </c>
      <c r="Q68" s="3">
        <v>4580761054</v>
      </c>
      <c r="S68" s="3">
        <f t="shared" si="1"/>
        <v>4619386697</v>
      </c>
      <c r="U68" s="5">
        <f t="shared" si="2"/>
        <v>3.1191548790392718E-3</v>
      </c>
    </row>
    <row r="69" spans="1:21">
      <c r="A69" s="1" t="s">
        <v>251</v>
      </c>
      <c r="C69" s="3">
        <v>0</v>
      </c>
      <c r="E69" s="3">
        <v>0</v>
      </c>
      <c r="G69" s="3">
        <v>0</v>
      </c>
      <c r="I69" s="3">
        <v>0</v>
      </c>
      <c r="K69" s="5">
        <f t="shared" si="0"/>
        <v>0</v>
      </c>
      <c r="M69" s="3">
        <v>0</v>
      </c>
      <c r="O69" s="3">
        <v>0</v>
      </c>
      <c r="Q69" s="3">
        <v>4285338666</v>
      </c>
      <c r="S69" s="3">
        <f t="shared" si="1"/>
        <v>4285338666</v>
      </c>
      <c r="U69" s="5">
        <f t="shared" si="2"/>
        <v>2.8935951642823777E-3</v>
      </c>
    </row>
    <row r="70" spans="1:21">
      <c r="A70" s="1" t="s">
        <v>221</v>
      </c>
      <c r="C70" s="3">
        <v>0</v>
      </c>
      <c r="E70" s="3">
        <v>0</v>
      </c>
      <c r="G70" s="3">
        <v>0</v>
      </c>
      <c r="I70" s="3">
        <v>0</v>
      </c>
      <c r="K70" s="5">
        <f t="shared" si="0"/>
        <v>0</v>
      </c>
      <c r="M70" s="3">
        <f>VLOOKUP(A70,'درآمد سود سهام'!A:S,19,0)</f>
        <v>10666789</v>
      </c>
      <c r="O70" s="3">
        <v>0</v>
      </c>
      <c r="Q70" s="3">
        <v>554558412</v>
      </c>
      <c r="S70" s="3">
        <f t="shared" si="1"/>
        <v>565225201</v>
      </c>
      <c r="U70" s="5">
        <f t="shared" si="2"/>
        <v>3.8165779552512384E-4</v>
      </c>
    </row>
    <row r="71" spans="1:21">
      <c r="A71" s="1" t="s">
        <v>252</v>
      </c>
      <c r="C71" s="3">
        <v>0</v>
      </c>
      <c r="E71" s="3">
        <v>0</v>
      </c>
      <c r="G71" s="3">
        <v>0</v>
      </c>
      <c r="I71" s="3">
        <v>0</v>
      </c>
      <c r="K71" s="5">
        <f t="shared" si="0"/>
        <v>0</v>
      </c>
      <c r="M71" s="3">
        <v>0</v>
      </c>
      <c r="O71" s="3">
        <v>0</v>
      </c>
      <c r="Q71" s="3">
        <v>3719968629</v>
      </c>
      <c r="S71" s="3">
        <f t="shared" si="1"/>
        <v>3719968629</v>
      </c>
      <c r="U71" s="5">
        <f t="shared" si="2"/>
        <v>2.5118395709443201E-3</v>
      </c>
    </row>
    <row r="72" spans="1:21">
      <c r="A72" s="1" t="s">
        <v>42</v>
      </c>
      <c r="C72" s="3">
        <v>0</v>
      </c>
      <c r="E72" s="3">
        <v>5090589590</v>
      </c>
      <c r="G72" s="3">
        <v>0</v>
      </c>
      <c r="I72" s="3">
        <v>5090589590</v>
      </c>
      <c r="K72" s="5">
        <f t="shared" si="0"/>
        <v>4.1748925926888683E-2</v>
      </c>
      <c r="M72" s="3">
        <f>VLOOKUP(A72,'درآمد سود سهام'!A:S,19,0)</f>
        <v>1442827200</v>
      </c>
      <c r="O72" s="3">
        <v>18197315630</v>
      </c>
      <c r="Q72" s="3">
        <v>14803345595</v>
      </c>
      <c r="S72" s="3">
        <f t="shared" si="1"/>
        <v>34443488425</v>
      </c>
      <c r="U72" s="5">
        <f t="shared" si="2"/>
        <v>2.3257324406667102E-2</v>
      </c>
    </row>
    <row r="73" spans="1:21">
      <c r="A73" s="1" t="s">
        <v>253</v>
      </c>
      <c r="C73" s="3">
        <v>0</v>
      </c>
      <c r="E73" s="3">
        <v>0</v>
      </c>
      <c r="G73" s="3">
        <v>0</v>
      </c>
      <c r="I73" s="3">
        <v>0</v>
      </c>
      <c r="K73" s="5">
        <f t="shared" ref="K73:K110" si="3">I73/$I$111</f>
        <v>0</v>
      </c>
      <c r="M73" s="3">
        <v>0</v>
      </c>
      <c r="O73" s="3">
        <v>0</v>
      </c>
      <c r="Q73" s="3">
        <v>12880133066</v>
      </c>
      <c r="S73" s="3">
        <f t="shared" ref="S73:S110" si="4">M73+O73+Q73</f>
        <v>12880133066</v>
      </c>
      <c r="U73" s="5">
        <f t="shared" ref="U73:U110" si="5">S73/$S$111</f>
        <v>8.6970700940841705E-3</v>
      </c>
    </row>
    <row r="74" spans="1:21">
      <c r="A74" s="1" t="s">
        <v>33</v>
      </c>
      <c r="C74" s="3">
        <v>0</v>
      </c>
      <c r="E74" s="3">
        <v>-1012414575</v>
      </c>
      <c r="G74" s="3">
        <v>0</v>
      </c>
      <c r="I74" s="3">
        <v>-1012414575</v>
      </c>
      <c r="K74" s="5">
        <f t="shared" si="3"/>
        <v>-8.3030109482814321E-3</v>
      </c>
      <c r="M74" s="3">
        <v>0</v>
      </c>
      <c r="O74" s="3">
        <v>-2067270024</v>
      </c>
      <c r="Q74" s="3">
        <v>2153112524</v>
      </c>
      <c r="S74" s="3">
        <f t="shared" si="4"/>
        <v>85842500</v>
      </c>
      <c r="U74" s="5">
        <f t="shared" si="5"/>
        <v>5.796355019981751E-5</v>
      </c>
    </row>
    <row r="75" spans="1:21">
      <c r="A75" s="1" t="s">
        <v>254</v>
      </c>
      <c r="C75" s="3">
        <v>0</v>
      </c>
      <c r="E75" s="3">
        <v>0</v>
      </c>
      <c r="G75" s="3">
        <v>0</v>
      </c>
      <c r="I75" s="3">
        <v>0</v>
      </c>
      <c r="K75" s="5">
        <f t="shared" si="3"/>
        <v>0</v>
      </c>
      <c r="M75" s="3">
        <v>0</v>
      </c>
      <c r="O75" s="3">
        <v>0</v>
      </c>
      <c r="Q75" s="3">
        <v>12090459910</v>
      </c>
      <c r="S75" s="3">
        <f t="shared" si="4"/>
        <v>12090459910</v>
      </c>
      <c r="U75" s="5">
        <f t="shared" si="5"/>
        <v>8.1638579949578141E-3</v>
      </c>
    </row>
    <row r="76" spans="1:21">
      <c r="A76" s="1" t="s">
        <v>255</v>
      </c>
      <c r="C76" s="3">
        <v>0</v>
      </c>
      <c r="E76" s="3">
        <v>0</v>
      </c>
      <c r="G76" s="3">
        <v>0</v>
      </c>
      <c r="I76" s="3">
        <v>0</v>
      </c>
      <c r="K76" s="5">
        <f t="shared" si="3"/>
        <v>0</v>
      </c>
      <c r="M76" s="3">
        <v>0</v>
      </c>
      <c r="O76" s="3">
        <v>0</v>
      </c>
      <c r="Q76" s="3">
        <v>74502942399</v>
      </c>
      <c r="S76" s="3">
        <f t="shared" si="4"/>
        <v>74502942399</v>
      </c>
      <c r="U76" s="5">
        <f t="shared" si="5"/>
        <v>5.0306725011253738E-2</v>
      </c>
    </row>
    <row r="77" spans="1:21">
      <c r="A77" s="1" t="s">
        <v>256</v>
      </c>
      <c r="C77" s="3">
        <v>0</v>
      </c>
      <c r="E77" s="3">
        <v>0</v>
      </c>
      <c r="G77" s="3">
        <v>0</v>
      </c>
      <c r="I77" s="3">
        <v>0</v>
      </c>
      <c r="K77" s="5">
        <f t="shared" si="3"/>
        <v>0</v>
      </c>
      <c r="M77" s="3">
        <v>0</v>
      </c>
      <c r="O77" s="3">
        <v>0</v>
      </c>
      <c r="Q77" s="3">
        <v>5110624848</v>
      </c>
      <c r="S77" s="3">
        <f t="shared" si="4"/>
        <v>5110624848</v>
      </c>
      <c r="U77" s="5">
        <f t="shared" si="5"/>
        <v>3.4508542962924278E-3</v>
      </c>
    </row>
    <row r="78" spans="1:21">
      <c r="A78" s="1" t="s">
        <v>18</v>
      </c>
      <c r="C78" s="3">
        <v>0</v>
      </c>
      <c r="E78" s="3">
        <v>4829683139</v>
      </c>
      <c r="G78" s="3">
        <v>0</v>
      </c>
      <c r="I78" s="3">
        <v>4829683139</v>
      </c>
      <c r="K78" s="5">
        <f t="shared" si="3"/>
        <v>3.9609180833698715E-2</v>
      </c>
      <c r="M78" s="3">
        <f>VLOOKUP(A78,'درآمد سود سهام'!A:S,19,0)</f>
        <v>3264666400</v>
      </c>
      <c r="O78" s="3">
        <v>35574877245</v>
      </c>
      <c r="Q78" s="3">
        <v>39406095258</v>
      </c>
      <c r="S78" s="3">
        <f t="shared" si="4"/>
        <v>78245638903</v>
      </c>
      <c r="U78" s="5">
        <f t="shared" si="5"/>
        <v>5.283391115672114E-2</v>
      </c>
    </row>
    <row r="79" spans="1:21">
      <c r="A79" s="1" t="s">
        <v>63</v>
      </c>
      <c r="C79" s="3">
        <v>108084111</v>
      </c>
      <c r="E79" s="3">
        <v>-501846659</v>
      </c>
      <c r="G79" s="3">
        <v>0</v>
      </c>
      <c r="I79" s="3">
        <v>-393762548</v>
      </c>
      <c r="K79" s="5">
        <f t="shared" si="3"/>
        <v>-3.2293240613087706E-3</v>
      </c>
      <c r="M79" s="3">
        <f>VLOOKUP(A79,'درآمد سود سهام'!A:S,19,0)</f>
        <v>108084111</v>
      </c>
      <c r="O79" s="3">
        <v>-285587718</v>
      </c>
      <c r="Q79" s="3">
        <v>7435005536</v>
      </c>
      <c r="S79" s="3">
        <f t="shared" si="4"/>
        <v>7257501929</v>
      </c>
      <c r="U79" s="5">
        <f t="shared" si="5"/>
        <v>4.9004930819450026E-3</v>
      </c>
    </row>
    <row r="80" spans="1:21">
      <c r="A80" s="1" t="s">
        <v>59</v>
      </c>
      <c r="C80" s="3">
        <v>0</v>
      </c>
      <c r="E80" s="3">
        <v>-6089956349</v>
      </c>
      <c r="G80" s="3">
        <v>0</v>
      </c>
      <c r="I80" s="3">
        <v>-6089956349</v>
      </c>
      <c r="K80" s="5">
        <f t="shared" si="3"/>
        <v>-4.9944929171237003E-2</v>
      </c>
      <c r="M80" s="3">
        <f>VLOOKUP(A80,'درآمد سود سهام'!A:S,19,0)</f>
        <v>773491950</v>
      </c>
      <c r="O80" s="3">
        <v>-16313839858</v>
      </c>
      <c r="Q80" s="3">
        <v>1210752472</v>
      </c>
      <c r="S80" s="3">
        <f t="shared" si="4"/>
        <v>-14329595436</v>
      </c>
      <c r="U80" s="5">
        <f t="shared" si="5"/>
        <v>-9.6757925782411033E-3</v>
      </c>
    </row>
    <row r="81" spans="1:21">
      <c r="A81" s="1" t="s">
        <v>257</v>
      </c>
      <c r="C81" s="3">
        <v>0</v>
      </c>
      <c r="E81" s="3">
        <v>0</v>
      </c>
      <c r="G81" s="3">
        <v>0</v>
      </c>
      <c r="I81" s="3">
        <v>0</v>
      </c>
      <c r="K81" s="5">
        <f t="shared" si="3"/>
        <v>0</v>
      </c>
      <c r="M81" s="3">
        <v>0</v>
      </c>
      <c r="O81" s="3">
        <v>0</v>
      </c>
      <c r="Q81" s="3">
        <v>153151382</v>
      </c>
      <c r="S81" s="3">
        <f t="shared" si="4"/>
        <v>153151382</v>
      </c>
      <c r="U81" s="5">
        <f t="shared" si="5"/>
        <v>1.0341261984131902E-4</v>
      </c>
    </row>
    <row r="82" spans="1:21">
      <c r="A82" s="1" t="s">
        <v>258</v>
      </c>
      <c r="C82" s="3">
        <v>0</v>
      </c>
      <c r="E82" s="3">
        <v>0</v>
      </c>
      <c r="G82" s="3">
        <v>0</v>
      </c>
      <c r="I82" s="3">
        <v>0</v>
      </c>
      <c r="K82" s="5">
        <f t="shared" si="3"/>
        <v>0</v>
      </c>
      <c r="M82" s="3">
        <v>0</v>
      </c>
      <c r="O82" s="3">
        <v>0</v>
      </c>
      <c r="Q82" s="3">
        <v>-8853204807</v>
      </c>
      <c r="S82" s="3">
        <f t="shared" si="4"/>
        <v>-8853204807</v>
      </c>
      <c r="U82" s="5">
        <f t="shared" si="5"/>
        <v>-5.9779617469180209E-3</v>
      </c>
    </row>
    <row r="83" spans="1:21">
      <c r="A83" s="1" t="s">
        <v>259</v>
      </c>
      <c r="C83" s="3">
        <v>0</v>
      </c>
      <c r="E83" s="3">
        <v>0</v>
      </c>
      <c r="G83" s="3">
        <v>0</v>
      </c>
      <c r="I83" s="3">
        <v>0</v>
      </c>
      <c r="K83" s="5">
        <f t="shared" si="3"/>
        <v>0</v>
      </c>
      <c r="M83" s="3">
        <v>0</v>
      </c>
      <c r="O83" s="3">
        <v>0</v>
      </c>
      <c r="Q83" s="3">
        <v>3489434369</v>
      </c>
      <c r="S83" s="3">
        <f t="shared" si="4"/>
        <v>3489434369</v>
      </c>
      <c r="U83" s="5">
        <f t="shared" si="5"/>
        <v>2.3561756031860678E-3</v>
      </c>
    </row>
    <row r="84" spans="1:21">
      <c r="A84" s="1" t="s">
        <v>260</v>
      </c>
      <c r="C84" s="3">
        <v>0</v>
      </c>
      <c r="E84" s="3">
        <v>0</v>
      </c>
      <c r="G84" s="3">
        <v>0</v>
      </c>
      <c r="I84" s="3">
        <v>0</v>
      </c>
      <c r="K84" s="5">
        <f t="shared" si="3"/>
        <v>0</v>
      </c>
      <c r="M84" s="3">
        <v>0</v>
      </c>
      <c r="O84" s="3">
        <v>0</v>
      </c>
      <c r="Q84" s="3">
        <v>1133689572</v>
      </c>
      <c r="S84" s="3">
        <f t="shared" si="4"/>
        <v>1133689572</v>
      </c>
      <c r="U84" s="5">
        <f t="shared" si="5"/>
        <v>7.6550278029684162E-4</v>
      </c>
    </row>
    <row r="85" spans="1:21">
      <c r="A85" s="1" t="s">
        <v>17</v>
      </c>
      <c r="C85" s="3">
        <v>0</v>
      </c>
      <c r="E85" s="3">
        <v>46257859</v>
      </c>
      <c r="G85" s="3">
        <v>0</v>
      </c>
      <c r="I85" s="3">
        <v>46257859</v>
      </c>
      <c r="K85" s="5">
        <f t="shared" si="3"/>
        <v>3.7936979494893064E-4</v>
      </c>
      <c r="M85" s="3">
        <v>0</v>
      </c>
      <c r="O85" s="3">
        <v>64323442</v>
      </c>
      <c r="Q85" s="3">
        <v>2795638840</v>
      </c>
      <c r="S85" s="3">
        <f t="shared" si="4"/>
        <v>2859962282</v>
      </c>
      <c r="U85" s="5">
        <f t="shared" si="5"/>
        <v>1.9311362938205625E-3</v>
      </c>
    </row>
    <row r="86" spans="1:21">
      <c r="A86" s="1" t="s">
        <v>29</v>
      </c>
      <c r="C86" s="3">
        <v>0</v>
      </c>
      <c r="E86" s="3">
        <v>12211345594</v>
      </c>
      <c r="G86" s="3">
        <v>0</v>
      </c>
      <c r="I86" s="3">
        <v>12211345594</v>
      </c>
      <c r="K86" s="5">
        <f t="shared" si="3"/>
        <v>0.10014764570159435</v>
      </c>
      <c r="M86" s="3">
        <f>VLOOKUP(A86,'درآمد سود سهام'!A:S,19,0)</f>
        <v>1721884800</v>
      </c>
      <c r="O86" s="3">
        <v>26635530578</v>
      </c>
      <c r="Q86" s="3">
        <v>9357656031</v>
      </c>
      <c r="S86" s="3">
        <f t="shared" si="4"/>
        <v>37715071409</v>
      </c>
      <c r="U86" s="5">
        <f t="shared" si="5"/>
        <v>2.546639991735182E-2</v>
      </c>
    </row>
    <row r="87" spans="1:21">
      <c r="A87" s="1" t="s">
        <v>261</v>
      </c>
      <c r="C87" s="3">
        <v>0</v>
      </c>
      <c r="E87" s="3">
        <v>0</v>
      </c>
      <c r="G87" s="3">
        <v>0</v>
      </c>
      <c r="I87" s="3">
        <v>0</v>
      </c>
      <c r="K87" s="5">
        <f t="shared" si="3"/>
        <v>0</v>
      </c>
      <c r="M87" s="3">
        <v>0</v>
      </c>
      <c r="O87" s="3">
        <v>0</v>
      </c>
      <c r="Q87" s="3">
        <v>2357702461</v>
      </c>
      <c r="S87" s="3">
        <f t="shared" si="4"/>
        <v>2357702461</v>
      </c>
      <c r="U87" s="5">
        <f t="shared" si="5"/>
        <v>1.5919946990640625E-3</v>
      </c>
    </row>
    <row r="88" spans="1:21">
      <c r="A88" s="1" t="s">
        <v>188</v>
      </c>
      <c r="C88" s="3">
        <v>0</v>
      </c>
      <c r="E88" s="3">
        <v>0</v>
      </c>
      <c r="G88" s="3">
        <v>0</v>
      </c>
      <c r="I88" s="3">
        <v>0</v>
      </c>
      <c r="K88" s="5">
        <f t="shared" si="3"/>
        <v>0</v>
      </c>
      <c r="M88" s="3">
        <f>VLOOKUP(A88,'درآمد سود سهام'!A:S,19,0)</f>
        <v>1142856000</v>
      </c>
      <c r="O88" s="3">
        <v>0</v>
      </c>
      <c r="Q88" s="3">
        <v>1927924997</v>
      </c>
      <c r="S88" s="3">
        <f t="shared" si="4"/>
        <v>3070780997</v>
      </c>
      <c r="U88" s="5">
        <f t="shared" si="5"/>
        <v>2.0734877068148663E-3</v>
      </c>
    </row>
    <row r="89" spans="1:21">
      <c r="A89" s="1" t="s">
        <v>53</v>
      </c>
      <c r="C89" s="3">
        <v>0</v>
      </c>
      <c r="E89" s="3">
        <v>2532133485</v>
      </c>
      <c r="G89" s="3">
        <v>0</v>
      </c>
      <c r="I89" s="3">
        <v>2532133485</v>
      </c>
      <c r="K89" s="5">
        <f t="shared" si="3"/>
        <v>2.0766524472906781E-2</v>
      </c>
      <c r="M89" s="3">
        <f>VLOOKUP(A89,'درآمد سود سهام'!A:S,19,0)</f>
        <v>792992124</v>
      </c>
      <c r="O89" s="3">
        <v>18550519294</v>
      </c>
      <c r="Q89" s="3">
        <v>17144495042</v>
      </c>
      <c r="S89" s="3">
        <f t="shared" si="4"/>
        <v>36488006460</v>
      </c>
      <c r="U89" s="5">
        <f t="shared" si="5"/>
        <v>2.4637847151882525E-2</v>
      </c>
    </row>
    <row r="90" spans="1:21">
      <c r="A90" s="1" t="s">
        <v>203</v>
      </c>
      <c r="C90" s="3">
        <v>0</v>
      </c>
      <c r="E90" s="3">
        <v>0</v>
      </c>
      <c r="G90" s="3">
        <v>0</v>
      </c>
      <c r="I90" s="3">
        <v>0</v>
      </c>
      <c r="K90" s="5">
        <f t="shared" si="3"/>
        <v>0</v>
      </c>
      <c r="M90" s="3">
        <f>VLOOKUP(A90,'درآمد سود سهام'!A:S,19,0)</f>
        <v>1644349733</v>
      </c>
      <c r="O90" s="3">
        <v>0</v>
      </c>
      <c r="Q90" s="3">
        <v>17641887746</v>
      </c>
      <c r="S90" s="3">
        <f t="shared" si="4"/>
        <v>19286237479</v>
      </c>
      <c r="U90" s="5">
        <f t="shared" si="5"/>
        <v>1.3022672851788082E-2</v>
      </c>
    </row>
    <row r="91" spans="1:21">
      <c r="A91" s="1" t="s">
        <v>262</v>
      </c>
      <c r="C91" s="3">
        <v>0</v>
      </c>
      <c r="E91" s="3">
        <v>0</v>
      </c>
      <c r="G91" s="3">
        <v>0</v>
      </c>
      <c r="I91" s="3">
        <v>0</v>
      </c>
      <c r="K91" s="5">
        <f t="shared" si="3"/>
        <v>0</v>
      </c>
      <c r="M91" s="3">
        <v>0</v>
      </c>
      <c r="O91" s="3">
        <v>0</v>
      </c>
      <c r="Q91" s="3">
        <v>0</v>
      </c>
      <c r="S91" s="3">
        <f t="shared" si="4"/>
        <v>0</v>
      </c>
      <c r="U91" s="5">
        <f t="shared" si="5"/>
        <v>0</v>
      </c>
    </row>
    <row r="92" spans="1:21">
      <c r="A92" s="1" t="s">
        <v>27</v>
      </c>
      <c r="C92" s="3">
        <v>519571992</v>
      </c>
      <c r="E92" s="3">
        <v>273761370</v>
      </c>
      <c r="G92" s="3">
        <v>0</v>
      </c>
      <c r="I92" s="3">
        <v>793333362</v>
      </c>
      <c r="K92" s="5">
        <f t="shared" si="3"/>
        <v>6.5062828538624273E-3</v>
      </c>
      <c r="M92" s="3">
        <f>VLOOKUP(A92,'درآمد سود سهام'!A:S,19,0)</f>
        <v>891571992</v>
      </c>
      <c r="O92" s="3">
        <v>4245732866</v>
      </c>
      <c r="Q92" s="3">
        <v>2036852707</v>
      </c>
      <c r="S92" s="3">
        <f t="shared" si="4"/>
        <v>7174157565</v>
      </c>
      <c r="U92" s="5">
        <f t="shared" si="5"/>
        <v>4.8442163515773429E-3</v>
      </c>
    </row>
    <row r="93" spans="1:21">
      <c r="A93" s="1" t="s">
        <v>23</v>
      </c>
      <c r="C93" s="3">
        <v>0</v>
      </c>
      <c r="E93" s="3">
        <v>6445152930</v>
      </c>
      <c r="G93" s="3">
        <v>0</v>
      </c>
      <c r="I93" s="3">
        <v>6445152930</v>
      </c>
      <c r="K93" s="5">
        <f t="shared" si="3"/>
        <v>5.2857966155947671E-2</v>
      </c>
      <c r="M93" s="3">
        <f>VLOOKUP(A93,'درآمد سود سهام'!A:S,19,0)</f>
        <v>2236260000</v>
      </c>
      <c r="O93" s="3">
        <v>21319171663</v>
      </c>
      <c r="Q93" s="3">
        <v>5857666018</v>
      </c>
      <c r="S93" s="3">
        <f t="shared" si="4"/>
        <v>29413097681</v>
      </c>
      <c r="U93" s="5">
        <f t="shared" si="5"/>
        <v>1.9860646695573633E-2</v>
      </c>
    </row>
    <row r="94" spans="1:21">
      <c r="A94" s="1" t="s">
        <v>39</v>
      </c>
      <c r="C94" s="3">
        <v>0</v>
      </c>
      <c r="E94" s="3">
        <v>-6191647435</v>
      </c>
      <c r="G94" s="3">
        <v>0</v>
      </c>
      <c r="I94" s="3">
        <v>-6191647435</v>
      </c>
      <c r="K94" s="5">
        <f t="shared" si="3"/>
        <v>-5.0778917757780845E-2</v>
      </c>
      <c r="M94" s="3">
        <v>0</v>
      </c>
      <c r="O94" s="3">
        <v>-3846386215</v>
      </c>
      <c r="Q94" s="3">
        <v>7712973765</v>
      </c>
      <c r="S94" s="3">
        <f t="shared" si="4"/>
        <v>3866587550</v>
      </c>
      <c r="U94" s="5">
        <f t="shared" si="5"/>
        <v>2.6108412680946429E-3</v>
      </c>
    </row>
    <row r="95" spans="1:21">
      <c r="A95" s="1" t="s">
        <v>217</v>
      </c>
      <c r="C95" s="3">
        <v>0</v>
      </c>
      <c r="E95" s="3">
        <v>0</v>
      </c>
      <c r="G95" s="3">
        <v>0</v>
      </c>
      <c r="I95" s="3">
        <v>0</v>
      </c>
      <c r="K95" s="5">
        <f t="shared" si="3"/>
        <v>0</v>
      </c>
      <c r="M95" s="3">
        <f>VLOOKUP(A95,'درآمد سود سهام'!A:S,19,0)</f>
        <v>1153719242</v>
      </c>
      <c r="O95" s="3">
        <v>0</v>
      </c>
      <c r="Q95" s="3">
        <v>19067898627</v>
      </c>
      <c r="S95" s="3">
        <f t="shared" si="4"/>
        <v>20221617869</v>
      </c>
      <c r="U95" s="5">
        <f t="shared" si="5"/>
        <v>1.3654271048388716E-2</v>
      </c>
    </row>
    <row r="96" spans="1:21">
      <c r="A96" s="1" t="s">
        <v>263</v>
      </c>
      <c r="C96" s="3">
        <v>0</v>
      </c>
      <c r="E96" s="3">
        <v>0</v>
      </c>
      <c r="G96" s="3">
        <v>0</v>
      </c>
      <c r="I96" s="3">
        <v>0</v>
      </c>
      <c r="K96" s="5">
        <f t="shared" si="3"/>
        <v>0</v>
      </c>
      <c r="M96" s="3">
        <v>0</v>
      </c>
      <c r="O96" s="3">
        <v>0</v>
      </c>
      <c r="Q96" s="3">
        <v>42300197</v>
      </c>
      <c r="S96" s="3">
        <f t="shared" si="4"/>
        <v>42300197</v>
      </c>
      <c r="U96" s="5">
        <f t="shared" si="5"/>
        <v>2.8562420622321928E-5</v>
      </c>
    </row>
    <row r="97" spans="1:21">
      <c r="A97" s="1" t="s">
        <v>48</v>
      </c>
      <c r="C97" s="3">
        <v>0</v>
      </c>
      <c r="E97" s="3">
        <v>13555453</v>
      </c>
      <c r="G97" s="3">
        <v>0</v>
      </c>
      <c r="I97" s="3">
        <v>13555453</v>
      </c>
      <c r="K97" s="5">
        <f t="shared" si="3"/>
        <v>1.1117093476050992E-4</v>
      </c>
      <c r="M97" s="3">
        <f>VLOOKUP(A97,'درآمد سود سهام'!A:S,19,0)</f>
        <v>40616510</v>
      </c>
      <c r="O97" s="3">
        <v>316342307</v>
      </c>
      <c r="Q97" s="3">
        <v>0</v>
      </c>
      <c r="S97" s="3">
        <f t="shared" si="4"/>
        <v>356958817</v>
      </c>
      <c r="U97" s="5">
        <f t="shared" si="5"/>
        <v>2.4102979652790835E-4</v>
      </c>
    </row>
    <row r="98" spans="1:21">
      <c r="A98" s="1" t="s">
        <v>58</v>
      </c>
      <c r="C98" s="3">
        <v>0</v>
      </c>
      <c r="E98" s="3">
        <v>-296347428</v>
      </c>
      <c r="G98" s="3">
        <v>0</v>
      </c>
      <c r="I98" s="3">
        <v>-296347428</v>
      </c>
      <c r="K98" s="5">
        <f t="shared" si="3"/>
        <v>-2.4304035124929364E-3</v>
      </c>
      <c r="M98" s="3">
        <f>VLOOKUP(A98,'درآمد سود سهام'!A:S,19,0)</f>
        <v>72712500</v>
      </c>
      <c r="O98" s="3">
        <v>1269923351</v>
      </c>
      <c r="Q98" s="3">
        <v>0</v>
      </c>
      <c r="S98" s="3">
        <f t="shared" si="4"/>
        <v>1342635851</v>
      </c>
      <c r="U98" s="5">
        <f t="shared" si="5"/>
        <v>9.0658986573682269E-4</v>
      </c>
    </row>
    <row r="99" spans="1:21">
      <c r="A99" s="1" t="s">
        <v>44</v>
      </c>
      <c r="C99" s="3">
        <v>0</v>
      </c>
      <c r="E99" s="3">
        <v>-60304797</v>
      </c>
      <c r="G99" s="3">
        <v>0</v>
      </c>
      <c r="I99" s="3">
        <v>-60304797</v>
      </c>
      <c r="K99" s="5">
        <f t="shared" si="3"/>
        <v>-4.9457149480971194E-4</v>
      </c>
      <c r="M99" s="3">
        <f>VLOOKUP(A99,'درآمد سود سهام'!A:S,19,0)</f>
        <v>46885500</v>
      </c>
      <c r="O99" s="3">
        <v>735596563</v>
      </c>
      <c r="Q99" s="3">
        <v>0</v>
      </c>
      <c r="S99" s="3">
        <f t="shared" si="4"/>
        <v>782482063</v>
      </c>
      <c r="U99" s="5">
        <f t="shared" si="5"/>
        <v>5.2835644743754275E-4</v>
      </c>
    </row>
    <row r="100" spans="1:21">
      <c r="A100" s="1" t="s">
        <v>46</v>
      </c>
      <c r="C100" s="3">
        <v>0</v>
      </c>
      <c r="E100" s="3">
        <v>9893819</v>
      </c>
      <c r="G100" s="3">
        <v>0</v>
      </c>
      <c r="I100" s="3">
        <v>9893819</v>
      </c>
      <c r="K100" s="5">
        <f t="shared" si="3"/>
        <v>8.1141154528830095E-5</v>
      </c>
      <c r="M100" s="3">
        <f>VLOOKUP(A100,'درآمد سود سهام'!A:S,19,0)</f>
        <v>7178520</v>
      </c>
      <c r="O100" s="3">
        <v>221165614</v>
      </c>
      <c r="Q100" s="3">
        <v>0</v>
      </c>
      <c r="S100" s="3">
        <f t="shared" si="4"/>
        <v>228344134</v>
      </c>
      <c r="U100" s="5">
        <f t="shared" si="5"/>
        <v>1.5418512594510709E-4</v>
      </c>
    </row>
    <row r="101" spans="1:21">
      <c r="A101" s="1" t="s">
        <v>31</v>
      </c>
      <c r="C101" s="3">
        <v>0</v>
      </c>
      <c r="E101" s="3">
        <v>-153444589</v>
      </c>
      <c r="G101" s="3">
        <v>0</v>
      </c>
      <c r="I101" s="3">
        <v>-153444589</v>
      </c>
      <c r="K101" s="5">
        <f t="shared" si="3"/>
        <v>-1.258429238260961E-3</v>
      </c>
      <c r="M101" s="3">
        <v>0</v>
      </c>
      <c r="O101" s="3">
        <v>-747360655</v>
      </c>
      <c r="Q101" s="3">
        <v>0</v>
      </c>
      <c r="S101" s="3">
        <f t="shared" si="4"/>
        <v>-747360655</v>
      </c>
      <c r="U101" s="5">
        <f t="shared" si="5"/>
        <v>-5.0464137045706954E-4</v>
      </c>
    </row>
    <row r="102" spans="1:21">
      <c r="A102" s="1" t="s">
        <v>69</v>
      </c>
      <c r="C102" s="3">
        <v>0</v>
      </c>
      <c r="E102" s="3">
        <v>-7235712282</v>
      </c>
      <c r="G102" s="3">
        <v>0</v>
      </c>
      <c r="I102" s="3">
        <v>-7235712282</v>
      </c>
      <c r="K102" s="5">
        <f t="shared" si="3"/>
        <v>-5.9341498808490011E-2</v>
      </c>
      <c r="M102" s="3">
        <v>0</v>
      </c>
      <c r="O102" s="3">
        <v>-7235712282</v>
      </c>
      <c r="Q102" s="3">
        <v>0</v>
      </c>
      <c r="S102" s="3">
        <f t="shared" si="4"/>
        <v>-7235712282</v>
      </c>
      <c r="U102" s="5">
        <f t="shared" si="5"/>
        <v>-4.885780028414167E-3</v>
      </c>
    </row>
    <row r="103" spans="1:21">
      <c r="A103" s="1" t="s">
        <v>52</v>
      </c>
      <c r="C103" s="3">
        <v>0</v>
      </c>
      <c r="E103" s="3">
        <v>1621096740</v>
      </c>
      <c r="G103" s="3">
        <v>0</v>
      </c>
      <c r="I103" s="3">
        <v>1621096740</v>
      </c>
      <c r="K103" s="5">
        <f t="shared" si="3"/>
        <v>1.3294933037133862E-2</v>
      </c>
      <c r="M103" s="3">
        <v>0</v>
      </c>
      <c r="O103" s="3">
        <v>2402936003</v>
      </c>
      <c r="Q103" s="3">
        <v>0</v>
      </c>
      <c r="S103" s="3">
        <f t="shared" si="4"/>
        <v>2402936003</v>
      </c>
      <c r="U103" s="5">
        <f t="shared" si="5"/>
        <v>1.6225378062945434E-3</v>
      </c>
    </row>
    <row r="104" spans="1:21">
      <c r="A104" s="1" t="s">
        <v>65</v>
      </c>
      <c r="C104" s="3">
        <v>0</v>
      </c>
      <c r="E104" s="3">
        <v>4974240218</v>
      </c>
      <c r="G104" s="3">
        <v>0</v>
      </c>
      <c r="I104" s="3">
        <v>4974240218</v>
      </c>
      <c r="K104" s="5">
        <f t="shared" si="3"/>
        <v>4.0794721855358332E-2</v>
      </c>
      <c r="M104" s="3">
        <v>0</v>
      </c>
      <c r="O104" s="3">
        <v>4974240218</v>
      </c>
      <c r="Q104" s="3">
        <v>0</v>
      </c>
      <c r="S104" s="3">
        <f t="shared" si="4"/>
        <v>4974240218</v>
      </c>
      <c r="U104" s="5">
        <f t="shared" si="5"/>
        <v>3.358763113632457E-3</v>
      </c>
    </row>
    <row r="105" spans="1:21">
      <c r="A105" s="1" t="s">
        <v>28</v>
      </c>
      <c r="C105" s="3">
        <v>0</v>
      </c>
      <c r="E105" s="3">
        <v>3860628128</v>
      </c>
      <c r="G105" s="3">
        <v>0</v>
      </c>
      <c r="I105" s="3">
        <v>3860628128</v>
      </c>
      <c r="K105" s="5">
        <f t="shared" si="3"/>
        <v>3.1661770193329393E-2</v>
      </c>
      <c r="M105" s="3">
        <v>0</v>
      </c>
      <c r="O105" s="3">
        <v>584845562</v>
      </c>
      <c r="Q105" s="3">
        <v>0</v>
      </c>
      <c r="S105" s="3">
        <f t="shared" si="4"/>
        <v>584845562</v>
      </c>
      <c r="U105" s="5">
        <f t="shared" si="5"/>
        <v>3.9490607906488608E-4</v>
      </c>
    </row>
    <row r="106" spans="1:21">
      <c r="A106" s="1" t="s">
        <v>30</v>
      </c>
      <c r="C106" s="3">
        <v>0</v>
      </c>
      <c r="E106" s="3">
        <v>-36329743</v>
      </c>
      <c r="G106" s="3">
        <v>0</v>
      </c>
      <c r="I106" s="3">
        <v>-36329743</v>
      </c>
      <c r="K106" s="5">
        <f t="shared" si="3"/>
        <v>-2.9794736398105559E-4</v>
      </c>
      <c r="M106" s="3">
        <v>0</v>
      </c>
      <c r="O106" s="3">
        <v>-227285545</v>
      </c>
      <c r="Q106" s="3">
        <v>0</v>
      </c>
      <c r="S106" s="3">
        <f t="shared" si="4"/>
        <v>-227285545</v>
      </c>
      <c r="U106" s="5">
        <f t="shared" si="5"/>
        <v>-1.5347033342808495E-4</v>
      </c>
    </row>
    <row r="107" spans="1:21">
      <c r="A107" s="1" t="s">
        <v>66</v>
      </c>
      <c r="C107" s="3">
        <v>0</v>
      </c>
      <c r="E107" s="3">
        <v>5302784908</v>
      </c>
      <c r="G107" s="3">
        <v>0</v>
      </c>
      <c r="I107" s="3">
        <v>5302784908</v>
      </c>
      <c r="K107" s="5">
        <f t="shared" si="3"/>
        <v>4.3489181442795351E-2</v>
      </c>
      <c r="M107" s="3">
        <v>0</v>
      </c>
      <c r="O107" s="3">
        <v>5302784908</v>
      </c>
      <c r="Q107" s="3">
        <v>0</v>
      </c>
      <c r="S107" s="3">
        <f t="shared" si="4"/>
        <v>5302784908</v>
      </c>
      <c r="U107" s="5">
        <f t="shared" si="5"/>
        <v>3.5806067998216812E-3</v>
      </c>
    </row>
    <row r="108" spans="1:21">
      <c r="A108" s="1" t="s">
        <v>64</v>
      </c>
      <c r="C108" s="3">
        <v>0</v>
      </c>
      <c r="E108" s="3">
        <v>487109998</v>
      </c>
      <c r="G108" s="3">
        <v>0</v>
      </c>
      <c r="I108" s="3">
        <v>487109998</v>
      </c>
      <c r="K108" s="5">
        <f t="shared" si="3"/>
        <v>3.99488484883907E-3</v>
      </c>
      <c r="M108" s="3">
        <v>0</v>
      </c>
      <c r="O108" s="3">
        <v>487109998</v>
      </c>
      <c r="Q108" s="3">
        <v>0</v>
      </c>
      <c r="S108" s="3">
        <f t="shared" si="4"/>
        <v>487109998</v>
      </c>
      <c r="U108" s="5">
        <f t="shared" si="5"/>
        <v>3.2891195878388918E-4</v>
      </c>
    </row>
    <row r="109" spans="1:21">
      <c r="A109" s="1" t="s">
        <v>62</v>
      </c>
      <c r="C109" s="3">
        <v>0</v>
      </c>
      <c r="E109" s="3">
        <v>-2726039104</v>
      </c>
      <c r="G109" s="3">
        <v>0</v>
      </c>
      <c r="I109" s="3">
        <v>-2726039104</v>
      </c>
      <c r="K109" s="5">
        <f t="shared" si="3"/>
        <v>-2.235678257195705E-2</v>
      </c>
      <c r="M109" s="3">
        <v>0</v>
      </c>
      <c r="O109" s="3">
        <v>-5083020889</v>
      </c>
      <c r="Q109" s="3">
        <v>0</v>
      </c>
      <c r="S109" s="3">
        <f t="shared" si="4"/>
        <v>-5083020889</v>
      </c>
      <c r="U109" s="5">
        <f t="shared" si="5"/>
        <v>-3.4322152368147772E-3</v>
      </c>
    </row>
    <row r="110" spans="1:21">
      <c r="A110" s="1" t="s">
        <v>37</v>
      </c>
      <c r="C110" s="3">
        <v>0</v>
      </c>
      <c r="E110" s="3">
        <v>-681882235</v>
      </c>
      <c r="G110" s="3">
        <v>0</v>
      </c>
      <c r="I110" s="3">
        <v>-681882235</v>
      </c>
      <c r="K110" s="5">
        <f t="shared" si="3"/>
        <v>-5.5922502524656092E-3</v>
      </c>
      <c r="M110" s="3">
        <v>0</v>
      </c>
      <c r="O110" s="3">
        <v>-2739489566</v>
      </c>
      <c r="Q110" s="3">
        <v>0</v>
      </c>
      <c r="S110" s="3">
        <f t="shared" si="4"/>
        <v>-2739489566</v>
      </c>
      <c r="U110" s="5">
        <f t="shared" si="5"/>
        <v>-1.8497893348949214E-3</v>
      </c>
    </row>
    <row r="111" spans="1:21" ht="22.5" thickBot="1">
      <c r="C111" s="4">
        <f>SUM(C8:C110)</f>
        <v>9453199853</v>
      </c>
      <c r="E111" s="4">
        <f>SUM(E8:E110)</f>
        <v>113861965007</v>
      </c>
      <c r="G111" s="4">
        <f>SUM(G8:G110)</f>
        <v>-1381738383</v>
      </c>
      <c r="I111" s="4">
        <f>SUM(I8:I110)</f>
        <v>121933426477</v>
      </c>
      <c r="K111" s="6">
        <f>SUM(K8:K110)</f>
        <v>1.0000000000000002</v>
      </c>
      <c r="M111" s="4">
        <f>SUM(M8:M110)</f>
        <v>55480400356</v>
      </c>
      <c r="O111" s="4">
        <f>SUM(O8:O110)</f>
        <v>294231757264</v>
      </c>
      <c r="Q111" s="4">
        <f>SUM(Q8:Q110)</f>
        <v>1131261656166</v>
      </c>
      <c r="S111" s="4">
        <f>SUM(S8:S110)</f>
        <v>1480973813786</v>
      </c>
      <c r="U111" s="6">
        <f>SUM(U8:U110)</f>
        <v>0.99999999999999989</v>
      </c>
    </row>
    <row r="112" spans="1:21" ht="22.5" thickTop="1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7"/>
  <sheetViews>
    <sheetView rightToLeft="1" topLeftCell="A19" workbookViewId="0">
      <selection activeCell="M40" sqref="M40"/>
    </sheetView>
  </sheetViews>
  <sheetFormatPr defaultRowHeight="21.7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153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13" t="s">
        <v>157</v>
      </c>
      <c r="C6" s="11" t="s">
        <v>155</v>
      </c>
      <c r="D6" s="11" t="s">
        <v>155</v>
      </c>
      <c r="E6" s="11" t="s">
        <v>155</v>
      </c>
      <c r="F6" s="11" t="s">
        <v>155</v>
      </c>
      <c r="G6" s="11" t="s">
        <v>155</v>
      </c>
      <c r="H6" s="11" t="s">
        <v>155</v>
      </c>
      <c r="I6" s="11" t="s">
        <v>155</v>
      </c>
      <c r="K6" s="11" t="s">
        <v>156</v>
      </c>
      <c r="L6" s="11" t="s">
        <v>156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</row>
    <row r="7" spans="1:17" ht="22.5">
      <c r="A7" s="11" t="s">
        <v>157</v>
      </c>
      <c r="C7" s="12" t="s">
        <v>274</v>
      </c>
      <c r="E7" s="12" t="s">
        <v>271</v>
      </c>
      <c r="G7" s="12" t="s">
        <v>272</v>
      </c>
      <c r="I7" s="12" t="s">
        <v>275</v>
      </c>
      <c r="K7" s="12" t="s">
        <v>274</v>
      </c>
      <c r="M7" s="12" t="s">
        <v>271</v>
      </c>
      <c r="O7" s="12" t="s">
        <v>272</v>
      </c>
      <c r="Q7" s="12" t="s">
        <v>275</v>
      </c>
    </row>
    <row r="8" spans="1:17">
      <c r="A8" s="1" t="s">
        <v>83</v>
      </c>
      <c r="C8" s="3">
        <v>74909590</v>
      </c>
      <c r="E8" s="3">
        <v>-2854687</v>
      </c>
      <c r="G8" s="3">
        <v>2854688</v>
      </c>
      <c r="I8" s="3">
        <v>74909591</v>
      </c>
      <c r="K8" s="3">
        <v>1035897874</v>
      </c>
      <c r="M8" s="3">
        <v>0</v>
      </c>
      <c r="O8" s="3">
        <v>2854688</v>
      </c>
      <c r="Q8" s="3">
        <v>1038752562</v>
      </c>
    </row>
    <row r="9" spans="1:17">
      <c r="A9" s="1" t="s">
        <v>125</v>
      </c>
      <c r="C9" s="3">
        <v>0</v>
      </c>
      <c r="E9" s="3">
        <v>366641908</v>
      </c>
      <c r="G9" s="3">
        <v>23030250</v>
      </c>
      <c r="I9" s="3">
        <v>389672158</v>
      </c>
      <c r="K9" s="3">
        <v>0</v>
      </c>
      <c r="M9" s="3">
        <v>366641908</v>
      </c>
      <c r="O9" s="3">
        <v>23030250</v>
      </c>
      <c r="Q9" s="3">
        <v>389672158</v>
      </c>
    </row>
    <row r="10" spans="1:17">
      <c r="A10" s="1" t="s">
        <v>79</v>
      </c>
      <c r="C10" s="3">
        <v>39004016</v>
      </c>
      <c r="E10" s="3">
        <v>507596</v>
      </c>
      <c r="G10" s="3">
        <v>31986514</v>
      </c>
      <c r="I10" s="3">
        <v>71498126</v>
      </c>
      <c r="K10" s="3">
        <v>610156790</v>
      </c>
      <c r="M10" s="3">
        <v>0</v>
      </c>
      <c r="O10" s="3">
        <v>31986514</v>
      </c>
      <c r="Q10" s="3">
        <v>642143304</v>
      </c>
    </row>
    <row r="11" spans="1:17">
      <c r="A11" s="1" t="s">
        <v>86</v>
      </c>
      <c r="C11" s="3">
        <v>0</v>
      </c>
      <c r="E11" s="3">
        <v>414984387</v>
      </c>
      <c r="G11" s="3">
        <v>409176947</v>
      </c>
      <c r="I11" s="3">
        <v>824161334</v>
      </c>
      <c r="K11" s="3">
        <v>0</v>
      </c>
      <c r="M11" s="3">
        <v>440432350</v>
      </c>
      <c r="O11" s="3">
        <v>409176947</v>
      </c>
      <c r="Q11" s="3">
        <v>849609297</v>
      </c>
    </row>
    <row r="12" spans="1:17">
      <c r="A12" s="1" t="s">
        <v>92</v>
      </c>
      <c r="C12" s="3">
        <v>0</v>
      </c>
      <c r="E12" s="3">
        <v>-1940842984</v>
      </c>
      <c r="G12" s="3">
        <v>3888988437</v>
      </c>
      <c r="I12" s="3">
        <v>1948145453</v>
      </c>
      <c r="K12" s="3">
        <v>0</v>
      </c>
      <c r="M12" s="3">
        <v>1126804270</v>
      </c>
      <c r="O12" s="3">
        <v>4155429707</v>
      </c>
      <c r="Q12" s="3">
        <v>5282233977</v>
      </c>
    </row>
    <row r="13" spans="1:17">
      <c r="A13" s="1" t="s">
        <v>264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1199480266</v>
      </c>
      <c r="Q13" s="3">
        <v>1199480266</v>
      </c>
    </row>
    <row r="14" spans="1:17">
      <c r="A14" s="1" t="s">
        <v>163</v>
      </c>
      <c r="C14" s="3">
        <v>0</v>
      </c>
      <c r="E14" s="3">
        <v>0</v>
      </c>
      <c r="G14" s="3">
        <v>0</v>
      </c>
      <c r="I14" s="3">
        <v>0</v>
      </c>
      <c r="K14" s="3">
        <v>6995069558</v>
      </c>
      <c r="M14" s="3">
        <v>0</v>
      </c>
      <c r="O14" s="3">
        <v>2476497993</v>
      </c>
      <c r="Q14" s="3">
        <v>9471567551</v>
      </c>
    </row>
    <row r="15" spans="1:17">
      <c r="A15" s="1" t="s">
        <v>165</v>
      </c>
      <c r="C15" s="3">
        <v>0</v>
      </c>
      <c r="E15" s="3">
        <v>0</v>
      </c>
      <c r="G15" s="3">
        <v>0</v>
      </c>
      <c r="I15" s="3">
        <v>0</v>
      </c>
      <c r="K15" s="3">
        <v>997639383</v>
      </c>
      <c r="M15" s="3">
        <v>0</v>
      </c>
      <c r="O15" s="3">
        <v>316001078</v>
      </c>
      <c r="Q15" s="3">
        <v>1313640461</v>
      </c>
    </row>
    <row r="16" spans="1:17">
      <c r="A16" s="1" t="s">
        <v>265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4101779089</v>
      </c>
      <c r="Q16" s="3">
        <v>4101779089</v>
      </c>
    </row>
    <row r="17" spans="1:17">
      <c r="A17" s="1" t="s">
        <v>167</v>
      </c>
      <c r="C17" s="3">
        <v>0</v>
      </c>
      <c r="E17" s="3">
        <v>0</v>
      </c>
      <c r="G17" s="3">
        <v>0</v>
      </c>
      <c r="I17" s="3">
        <v>0</v>
      </c>
      <c r="K17" s="3">
        <v>9860788800</v>
      </c>
      <c r="M17" s="3">
        <v>0</v>
      </c>
      <c r="O17" s="3">
        <v>369580790</v>
      </c>
      <c r="Q17" s="3">
        <v>10230369590</v>
      </c>
    </row>
    <row r="18" spans="1:17">
      <c r="A18" s="1" t="s">
        <v>266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9189534000</v>
      </c>
      <c r="Q18" s="3">
        <v>9189534000</v>
      </c>
    </row>
    <row r="19" spans="1:17">
      <c r="A19" s="1" t="s">
        <v>267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363374149</v>
      </c>
      <c r="Q19" s="3">
        <v>363374149</v>
      </c>
    </row>
    <row r="20" spans="1:17">
      <c r="A20" s="1" t="s">
        <v>268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16309945214</v>
      </c>
      <c r="Q20" s="3">
        <v>16309945214</v>
      </c>
    </row>
    <row r="21" spans="1:17">
      <c r="A21" s="1" t="s">
        <v>269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856575909</v>
      </c>
      <c r="Q21" s="3">
        <v>856575909</v>
      </c>
    </row>
    <row r="22" spans="1:17">
      <c r="A22" s="1" t="s">
        <v>113</v>
      </c>
      <c r="C22" s="3">
        <v>5054724247</v>
      </c>
      <c r="E22" s="3">
        <v>-10052337500</v>
      </c>
      <c r="G22" s="3">
        <v>0</v>
      </c>
      <c r="I22" s="3">
        <v>-4997613253</v>
      </c>
      <c r="K22" s="3">
        <v>25868043922</v>
      </c>
      <c r="M22" s="3">
        <v>-7038346998</v>
      </c>
      <c r="O22" s="3">
        <v>0</v>
      </c>
      <c r="Q22" s="3">
        <v>18829696924</v>
      </c>
    </row>
    <row r="23" spans="1:17">
      <c r="A23" s="1" t="s">
        <v>110</v>
      </c>
      <c r="C23" s="3">
        <v>2321956463</v>
      </c>
      <c r="E23" s="3">
        <v>0</v>
      </c>
      <c r="G23" s="3">
        <v>0</v>
      </c>
      <c r="I23" s="3">
        <v>2321956463</v>
      </c>
      <c r="K23" s="3">
        <v>17924785003</v>
      </c>
      <c r="M23" s="3">
        <v>16181937500</v>
      </c>
      <c r="O23" s="3">
        <v>0</v>
      </c>
      <c r="Q23" s="3">
        <v>34106722503</v>
      </c>
    </row>
    <row r="24" spans="1:17">
      <c r="A24" s="1" t="s">
        <v>107</v>
      </c>
      <c r="C24" s="3">
        <v>11750874</v>
      </c>
      <c r="E24" s="3">
        <v>0</v>
      </c>
      <c r="G24" s="3">
        <v>0</v>
      </c>
      <c r="I24" s="3">
        <v>11750874</v>
      </c>
      <c r="K24" s="3">
        <v>12909333</v>
      </c>
      <c r="M24" s="3">
        <v>-362500</v>
      </c>
      <c r="O24" s="3">
        <v>0</v>
      </c>
      <c r="Q24" s="3">
        <v>12546833</v>
      </c>
    </row>
    <row r="25" spans="1:17">
      <c r="A25" s="1" t="s">
        <v>116</v>
      </c>
      <c r="C25" s="3">
        <v>15347049</v>
      </c>
      <c r="E25" s="3">
        <v>0</v>
      </c>
      <c r="G25" s="3">
        <v>0</v>
      </c>
      <c r="I25" s="3">
        <v>15347049</v>
      </c>
      <c r="K25" s="3">
        <v>179289902</v>
      </c>
      <c r="M25" s="3">
        <v>84612990</v>
      </c>
      <c r="O25" s="3">
        <v>0</v>
      </c>
      <c r="Q25" s="3">
        <v>263902892</v>
      </c>
    </row>
    <row r="26" spans="1:17">
      <c r="A26" s="1" t="s">
        <v>89</v>
      </c>
      <c r="C26" s="3">
        <v>0</v>
      </c>
      <c r="E26" s="3">
        <v>43036230</v>
      </c>
      <c r="G26" s="3">
        <v>0</v>
      </c>
      <c r="I26" s="3">
        <v>43036230</v>
      </c>
      <c r="K26" s="3">
        <v>0</v>
      </c>
      <c r="M26" s="3">
        <v>238429872</v>
      </c>
      <c r="O26" s="3">
        <v>0</v>
      </c>
      <c r="Q26" s="3">
        <v>238429872</v>
      </c>
    </row>
    <row r="27" spans="1:17">
      <c r="A27" s="1" t="s">
        <v>98</v>
      </c>
      <c r="C27" s="3">
        <v>0</v>
      </c>
      <c r="E27" s="3">
        <v>78023928</v>
      </c>
      <c r="G27" s="3">
        <v>0</v>
      </c>
      <c r="I27" s="3">
        <v>78023928</v>
      </c>
      <c r="K27" s="3">
        <v>0</v>
      </c>
      <c r="M27" s="3">
        <v>955251742</v>
      </c>
      <c r="O27" s="3">
        <v>0</v>
      </c>
      <c r="Q27" s="3">
        <v>955251742</v>
      </c>
    </row>
    <row r="28" spans="1:17">
      <c r="A28" s="1" t="s">
        <v>101</v>
      </c>
      <c r="C28" s="3">
        <v>0</v>
      </c>
      <c r="E28" s="3">
        <v>76593712</v>
      </c>
      <c r="G28" s="3">
        <v>0</v>
      </c>
      <c r="I28" s="3">
        <v>76593712</v>
      </c>
      <c r="K28" s="3">
        <v>0</v>
      </c>
      <c r="M28" s="3">
        <v>1353778173</v>
      </c>
      <c r="O28" s="3">
        <v>0</v>
      </c>
      <c r="Q28" s="3">
        <v>1353778173</v>
      </c>
    </row>
    <row r="29" spans="1:17">
      <c r="A29" s="1" t="s">
        <v>134</v>
      </c>
      <c r="C29" s="3">
        <v>0</v>
      </c>
      <c r="E29" s="3">
        <v>7600745</v>
      </c>
      <c r="G29" s="3">
        <v>0</v>
      </c>
      <c r="I29" s="3">
        <v>7600745</v>
      </c>
      <c r="K29" s="3">
        <v>0</v>
      </c>
      <c r="M29" s="3">
        <v>7600745</v>
      </c>
      <c r="O29" s="3">
        <v>0</v>
      </c>
      <c r="Q29" s="3">
        <v>7600745</v>
      </c>
    </row>
    <row r="30" spans="1:17">
      <c r="A30" s="1" t="s">
        <v>95</v>
      </c>
      <c r="C30" s="3">
        <v>0</v>
      </c>
      <c r="E30" s="3">
        <v>1210584014</v>
      </c>
      <c r="G30" s="3">
        <v>0</v>
      </c>
      <c r="I30" s="3">
        <v>1210584014</v>
      </c>
      <c r="K30" s="3">
        <v>0</v>
      </c>
      <c r="M30" s="3">
        <v>3465145816</v>
      </c>
      <c r="O30" s="3">
        <v>0</v>
      </c>
      <c r="Q30" s="3">
        <v>3465145816</v>
      </c>
    </row>
    <row r="31" spans="1:17">
      <c r="A31" s="1" t="s">
        <v>128</v>
      </c>
      <c r="C31" s="3">
        <v>0</v>
      </c>
      <c r="E31" s="3">
        <v>892901306</v>
      </c>
      <c r="G31" s="3">
        <v>0</v>
      </c>
      <c r="I31" s="3">
        <v>892901306</v>
      </c>
      <c r="K31" s="3">
        <v>0</v>
      </c>
      <c r="M31" s="3">
        <v>892901306</v>
      </c>
      <c r="O31" s="3">
        <v>0</v>
      </c>
      <c r="Q31" s="3">
        <v>892901306</v>
      </c>
    </row>
    <row r="32" spans="1:17">
      <c r="A32" s="1" t="s">
        <v>131</v>
      </c>
      <c r="C32" s="3">
        <v>0</v>
      </c>
      <c r="E32" s="3">
        <v>-53277511</v>
      </c>
      <c r="G32" s="3">
        <v>0</v>
      </c>
      <c r="I32" s="3">
        <v>-53277511</v>
      </c>
      <c r="K32" s="3">
        <v>0</v>
      </c>
      <c r="M32" s="3">
        <v>-53277511</v>
      </c>
      <c r="O32" s="3">
        <v>0</v>
      </c>
      <c r="Q32" s="3">
        <v>-53277511</v>
      </c>
    </row>
    <row r="33" spans="1:17">
      <c r="A33" s="1" t="s">
        <v>104</v>
      </c>
      <c r="C33" s="3">
        <v>0</v>
      </c>
      <c r="E33" s="3">
        <v>8657938</v>
      </c>
      <c r="G33" s="3">
        <v>0</v>
      </c>
      <c r="I33" s="3">
        <v>8657938</v>
      </c>
      <c r="K33" s="3">
        <v>0</v>
      </c>
      <c r="M33" s="3">
        <v>64675660</v>
      </c>
      <c r="O33" s="3">
        <v>0</v>
      </c>
      <c r="Q33" s="3">
        <v>64675660</v>
      </c>
    </row>
    <row r="34" spans="1:17">
      <c r="A34" s="1" t="s">
        <v>122</v>
      </c>
      <c r="C34" s="3">
        <v>0</v>
      </c>
      <c r="E34" s="3">
        <v>416223858</v>
      </c>
      <c r="G34" s="3">
        <v>0</v>
      </c>
      <c r="I34" s="3">
        <v>416223858</v>
      </c>
      <c r="K34" s="3">
        <v>0</v>
      </c>
      <c r="M34" s="3">
        <v>416223858</v>
      </c>
      <c r="O34" s="3">
        <v>0</v>
      </c>
      <c r="Q34" s="3">
        <v>416223858</v>
      </c>
    </row>
    <row r="35" spans="1:17">
      <c r="A35" s="1" t="s">
        <v>119</v>
      </c>
      <c r="C35" s="3">
        <v>0</v>
      </c>
      <c r="E35" s="3">
        <v>2524942272</v>
      </c>
      <c r="G35" s="3">
        <v>0</v>
      </c>
      <c r="I35" s="3">
        <v>2524942272</v>
      </c>
      <c r="K35" s="3">
        <v>0</v>
      </c>
      <c r="M35" s="3">
        <v>18112470295</v>
      </c>
      <c r="O35" s="3">
        <v>0</v>
      </c>
      <c r="Q35" s="3">
        <v>18112470295</v>
      </c>
    </row>
    <row r="36" spans="1:17" ht="22.5" thickBot="1">
      <c r="C36" s="4">
        <f>SUM(C8:C35)</f>
        <v>7517692239</v>
      </c>
      <c r="E36" s="4">
        <f>SUM(E8:E35)</f>
        <v>-6008614788</v>
      </c>
      <c r="G36" s="4">
        <f>SUM(G8:G35)</f>
        <v>4356036836</v>
      </c>
      <c r="I36" s="4">
        <f>SUM(I8:I35)</f>
        <v>5865114287</v>
      </c>
      <c r="K36" s="4">
        <f>SUM(K8:K35)</f>
        <v>63484580565</v>
      </c>
      <c r="M36" s="4">
        <f>SUM(M8:M35)</f>
        <v>36614919476</v>
      </c>
      <c r="O36" s="4">
        <f>SUM(O8:O35)</f>
        <v>39805246594</v>
      </c>
      <c r="Q36" s="4">
        <f>SUM(Q8:Q35)</f>
        <v>139904746635</v>
      </c>
    </row>
    <row r="37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12" sqref="G12"/>
    </sheetView>
  </sheetViews>
  <sheetFormatPr defaultRowHeight="21.7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2.5">
      <c r="A3" s="9" t="s">
        <v>153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ht="22.5">
      <c r="A6" s="11" t="s">
        <v>276</v>
      </c>
      <c r="B6" s="11" t="s">
        <v>276</v>
      </c>
      <c r="C6" s="11" t="s">
        <v>276</v>
      </c>
      <c r="E6" s="11" t="s">
        <v>155</v>
      </c>
      <c r="F6" s="11" t="s">
        <v>155</v>
      </c>
      <c r="G6" s="11" t="s">
        <v>155</v>
      </c>
      <c r="I6" s="11" t="s">
        <v>156</v>
      </c>
      <c r="J6" s="11" t="s">
        <v>156</v>
      </c>
      <c r="K6" s="11" t="s">
        <v>156</v>
      </c>
    </row>
    <row r="7" spans="1:11" ht="22.5">
      <c r="A7" s="12" t="s">
        <v>277</v>
      </c>
      <c r="C7" s="12" t="s">
        <v>140</v>
      </c>
      <c r="E7" s="12" t="s">
        <v>278</v>
      </c>
      <c r="G7" s="12" t="s">
        <v>279</v>
      </c>
      <c r="I7" s="12" t="s">
        <v>278</v>
      </c>
      <c r="K7" s="12" t="s">
        <v>279</v>
      </c>
    </row>
    <row r="8" spans="1:11">
      <c r="A8" s="1" t="s">
        <v>169</v>
      </c>
      <c r="C8" s="1" t="s">
        <v>280</v>
      </c>
      <c r="E8" s="3">
        <v>0</v>
      </c>
      <c r="G8" s="5">
        <f>E8/$E$11</f>
        <v>0</v>
      </c>
      <c r="I8" s="3">
        <v>2798696578</v>
      </c>
      <c r="K8" s="5">
        <f>I8/$I$11</f>
        <v>0.14248619146032179</v>
      </c>
    </row>
    <row r="9" spans="1:11">
      <c r="A9" s="1" t="s">
        <v>146</v>
      </c>
      <c r="C9" s="1" t="s">
        <v>147</v>
      </c>
      <c r="E9" s="3">
        <v>301208921</v>
      </c>
      <c r="G9" s="5">
        <f t="shared" ref="G9:G10" si="0">E9/$E$11</f>
        <v>0.75179413964222952</v>
      </c>
      <c r="I9" s="3">
        <v>15337422607</v>
      </c>
      <c r="K9" s="5">
        <f t="shared" ref="K9:K10" si="1">I9/$I$11</f>
        <v>0.78085311257663237</v>
      </c>
    </row>
    <row r="10" spans="1:11">
      <c r="A10" s="1" t="s">
        <v>150</v>
      </c>
      <c r="C10" s="1" t="s">
        <v>151</v>
      </c>
      <c r="E10" s="3">
        <v>99444536</v>
      </c>
      <c r="G10" s="5">
        <f t="shared" si="0"/>
        <v>0.24820586035777048</v>
      </c>
      <c r="I10" s="3">
        <v>1505760139</v>
      </c>
      <c r="K10" s="5">
        <f t="shared" si="1"/>
        <v>7.6660695963045825E-2</v>
      </c>
    </row>
    <row r="11" spans="1:11" ht="22.5" thickBot="1">
      <c r="E11" s="4">
        <f>SUM(E8:E10)</f>
        <v>400653457</v>
      </c>
      <c r="G11" s="8">
        <f>SUM(G8:G10)</f>
        <v>1</v>
      </c>
      <c r="I11" s="4">
        <f>SUM(I8:I10)</f>
        <v>19641879324</v>
      </c>
      <c r="K11" s="8">
        <f>SUM(K8:K10)</f>
        <v>1</v>
      </c>
    </row>
    <row r="12" spans="1:11" ht="22.5" thickTop="1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S7" sqref="S7"/>
    </sheetView>
  </sheetViews>
  <sheetFormatPr defaultRowHeight="21.7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9" t="s">
        <v>0</v>
      </c>
      <c r="B2" s="9"/>
      <c r="C2" s="9"/>
      <c r="D2" s="9"/>
      <c r="E2" s="9"/>
    </row>
    <row r="3" spans="1:5" ht="22.5">
      <c r="A3" s="9" t="s">
        <v>153</v>
      </c>
      <c r="B3" s="9"/>
      <c r="C3" s="9"/>
      <c r="D3" s="9"/>
      <c r="E3" s="9"/>
    </row>
    <row r="4" spans="1:5" ht="22.5">
      <c r="A4" s="9" t="s">
        <v>2</v>
      </c>
      <c r="B4" s="9"/>
      <c r="C4" s="9"/>
      <c r="D4" s="9"/>
      <c r="E4" s="9"/>
    </row>
    <row r="5" spans="1:5">
      <c r="E5" s="1" t="s">
        <v>287</v>
      </c>
    </row>
    <row r="6" spans="1:5" ht="22.5">
      <c r="A6" s="13" t="s">
        <v>281</v>
      </c>
      <c r="C6" s="11" t="s">
        <v>155</v>
      </c>
      <c r="E6" s="11" t="s">
        <v>288</v>
      </c>
    </row>
    <row r="7" spans="1:5" ht="22.5">
      <c r="A7" s="11" t="s">
        <v>281</v>
      </c>
      <c r="C7" s="12" t="s">
        <v>143</v>
      </c>
      <c r="E7" s="12" t="s">
        <v>143</v>
      </c>
    </row>
    <row r="8" spans="1:5">
      <c r="A8" s="1" t="s">
        <v>289</v>
      </c>
      <c r="C8" s="3">
        <v>0</v>
      </c>
      <c r="E8" s="3">
        <v>848437589</v>
      </c>
    </row>
    <row r="9" spans="1:5">
      <c r="A9" s="1" t="s">
        <v>282</v>
      </c>
      <c r="C9" s="3">
        <v>2817</v>
      </c>
      <c r="E9" s="3">
        <v>-618183354</v>
      </c>
    </row>
    <row r="10" spans="1:5" ht="23.25" thickBot="1">
      <c r="A10" s="2" t="s">
        <v>162</v>
      </c>
      <c r="C10" s="4">
        <v>2817</v>
      </c>
      <c r="E10" s="4">
        <v>230254235</v>
      </c>
    </row>
    <row r="11" spans="1:5" ht="22.5" thickTop="1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68"/>
  <sheetViews>
    <sheetView rightToLeft="1" topLeftCell="A54" zoomScale="130" zoomScaleNormal="130" workbookViewId="0">
      <selection activeCell="C59" sqref="C59"/>
    </sheetView>
  </sheetViews>
  <sheetFormatPr defaultRowHeight="21.75"/>
  <cols>
    <col min="1" max="1" width="28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8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8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8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6" spans="1:28" ht="22.5">
      <c r="A6" s="13" t="s">
        <v>3</v>
      </c>
      <c r="C6" s="11" t="s">
        <v>286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8" ht="22.5">
      <c r="A7" s="13" t="s">
        <v>3</v>
      </c>
      <c r="C7" s="10" t="s">
        <v>7</v>
      </c>
      <c r="E7" s="10" t="s">
        <v>8</v>
      </c>
      <c r="G7" s="10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8" ht="22.5">
      <c r="A8" s="11" t="s">
        <v>3</v>
      </c>
      <c r="C8" s="11" t="s">
        <v>7</v>
      </c>
      <c r="E8" s="11" t="s">
        <v>8</v>
      </c>
      <c r="G8" s="11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8">
      <c r="A9" s="1" t="s">
        <v>15</v>
      </c>
      <c r="C9" s="3">
        <v>2118327</v>
      </c>
      <c r="E9" s="3">
        <v>14114079190</v>
      </c>
      <c r="G9" s="3">
        <v>20004368066.325001</v>
      </c>
      <c r="I9" s="3">
        <v>0</v>
      </c>
      <c r="K9" s="3">
        <v>0</v>
      </c>
      <c r="M9" s="3">
        <v>0</v>
      </c>
      <c r="O9" s="3">
        <v>0</v>
      </c>
      <c r="Q9" s="3">
        <v>2118327</v>
      </c>
      <c r="S9" s="3">
        <v>9400</v>
      </c>
      <c r="U9" s="3">
        <v>14114079190</v>
      </c>
      <c r="W9" s="3">
        <v>19793795770.889999</v>
      </c>
      <c r="Y9" s="5">
        <v>5.9682205419246889E-3</v>
      </c>
      <c r="AA9" s="3"/>
      <c r="AB9" s="3"/>
    </row>
    <row r="10" spans="1:28">
      <c r="A10" s="1" t="s">
        <v>16</v>
      </c>
      <c r="C10" s="3">
        <v>690845</v>
      </c>
      <c r="E10" s="3">
        <v>56042467211</v>
      </c>
      <c r="G10" s="3">
        <v>63077248010.634804</v>
      </c>
      <c r="I10" s="3">
        <v>304980</v>
      </c>
      <c r="K10" s="3">
        <v>26680390147</v>
      </c>
      <c r="M10" s="3">
        <v>-34543</v>
      </c>
      <c r="O10" s="3">
        <v>3150291113</v>
      </c>
      <c r="Q10" s="3">
        <v>961282</v>
      </c>
      <c r="S10" s="3">
        <v>92810</v>
      </c>
      <c r="U10" s="3">
        <v>79920673156</v>
      </c>
      <c r="W10" s="3">
        <v>88685743754.600998</v>
      </c>
      <c r="Y10" s="5">
        <v>2.6740504134658949E-2</v>
      </c>
      <c r="AA10" s="3"/>
      <c r="AB10" s="3"/>
    </row>
    <row r="11" spans="1:28">
      <c r="A11" s="1" t="s">
        <v>17</v>
      </c>
      <c r="C11" s="3">
        <v>15358</v>
      </c>
      <c r="E11" s="3">
        <v>636872410</v>
      </c>
      <c r="G11" s="3">
        <v>654937993.71000004</v>
      </c>
      <c r="I11" s="3">
        <v>0</v>
      </c>
      <c r="K11" s="3">
        <v>0</v>
      </c>
      <c r="M11" s="3">
        <v>0</v>
      </c>
      <c r="O11" s="3">
        <v>0</v>
      </c>
      <c r="Q11" s="3">
        <v>15358</v>
      </c>
      <c r="S11" s="3">
        <v>45930</v>
      </c>
      <c r="U11" s="3">
        <v>636872410</v>
      </c>
      <c r="W11" s="3">
        <v>701195852.00699997</v>
      </c>
      <c r="Y11" s="5">
        <v>2.1142440471246681E-4</v>
      </c>
      <c r="AA11" s="3"/>
      <c r="AB11" s="3"/>
    </row>
    <row r="12" spans="1:28">
      <c r="A12" s="1" t="s">
        <v>18</v>
      </c>
      <c r="C12" s="3">
        <v>480098</v>
      </c>
      <c r="E12" s="3">
        <v>12320741799</v>
      </c>
      <c r="G12" s="3">
        <v>45013410442.008003</v>
      </c>
      <c r="I12" s="3">
        <v>0</v>
      </c>
      <c r="K12" s="3">
        <v>0</v>
      </c>
      <c r="M12" s="3">
        <v>0</v>
      </c>
      <c r="O12" s="3">
        <v>0</v>
      </c>
      <c r="Q12" s="3">
        <v>480098</v>
      </c>
      <c r="S12" s="3">
        <v>104440</v>
      </c>
      <c r="U12" s="3">
        <v>12320741799</v>
      </c>
      <c r="W12" s="3">
        <v>49843093581.036003</v>
      </c>
      <c r="Y12" s="5">
        <v>1.5028677593051581E-2</v>
      </c>
      <c r="AA12" s="3"/>
      <c r="AB12" s="3"/>
    </row>
    <row r="13" spans="1:28">
      <c r="A13" s="1" t="s">
        <v>19</v>
      </c>
      <c r="C13" s="3">
        <v>5479783</v>
      </c>
      <c r="E13" s="3">
        <v>56942173424</v>
      </c>
      <c r="G13" s="3">
        <v>46851180482.181198</v>
      </c>
      <c r="I13" s="3">
        <v>2486360</v>
      </c>
      <c r="K13" s="3">
        <v>20636860796</v>
      </c>
      <c r="M13" s="3">
        <v>-547979</v>
      </c>
      <c r="O13" s="3">
        <v>4502098651</v>
      </c>
      <c r="Q13" s="3">
        <v>7418164</v>
      </c>
      <c r="S13" s="3">
        <v>9919</v>
      </c>
      <c r="U13" s="3">
        <v>71884809604</v>
      </c>
      <c r="W13" s="3">
        <v>73142963142.139801</v>
      </c>
      <c r="Y13" s="5">
        <v>2.2054048661255387E-2</v>
      </c>
      <c r="AA13" s="3"/>
      <c r="AB13" s="3"/>
    </row>
    <row r="14" spans="1:28">
      <c r="A14" s="1" t="s">
        <v>20</v>
      </c>
      <c r="C14" s="3">
        <v>375700</v>
      </c>
      <c r="E14" s="3">
        <v>14263553391</v>
      </c>
      <c r="G14" s="3">
        <v>12309392721.6</v>
      </c>
      <c r="I14" s="3">
        <v>0</v>
      </c>
      <c r="K14" s="3">
        <v>0</v>
      </c>
      <c r="M14" s="3">
        <v>-375700</v>
      </c>
      <c r="O14" s="3">
        <v>13462499014</v>
      </c>
      <c r="Q14" s="3">
        <v>0</v>
      </c>
      <c r="S14" s="3">
        <v>0</v>
      </c>
      <c r="U14" s="3">
        <v>0</v>
      </c>
      <c r="W14" s="3">
        <v>0</v>
      </c>
      <c r="Y14" s="5">
        <v>0</v>
      </c>
      <c r="AA14" s="3"/>
      <c r="AB14" s="3"/>
    </row>
    <row r="15" spans="1:28">
      <c r="A15" s="1" t="s">
        <v>21</v>
      </c>
      <c r="C15" s="3">
        <v>689072</v>
      </c>
      <c r="E15" s="3">
        <v>31230811655</v>
      </c>
      <c r="G15" s="3">
        <v>47626104661.848</v>
      </c>
      <c r="I15" s="3">
        <v>0</v>
      </c>
      <c r="K15" s="3">
        <v>0</v>
      </c>
      <c r="M15" s="3">
        <v>0</v>
      </c>
      <c r="O15" s="3">
        <v>0</v>
      </c>
      <c r="Q15" s="3">
        <v>689072</v>
      </c>
      <c r="S15" s="3">
        <v>78490</v>
      </c>
      <c r="U15" s="3">
        <v>31230811655</v>
      </c>
      <c r="W15" s="3">
        <v>53763453975.384003</v>
      </c>
      <c r="Y15" s="5">
        <v>1.6210743716604581E-2</v>
      </c>
      <c r="AA15" s="3"/>
      <c r="AB15" s="3"/>
    </row>
    <row r="16" spans="1:28">
      <c r="A16" s="1" t="s">
        <v>22</v>
      </c>
      <c r="C16" s="3">
        <v>2905219</v>
      </c>
      <c r="E16" s="3">
        <v>72287280284</v>
      </c>
      <c r="G16" s="3">
        <v>67693148276.508003</v>
      </c>
      <c r="I16" s="3">
        <v>0</v>
      </c>
      <c r="K16" s="3">
        <v>0</v>
      </c>
      <c r="M16" s="3">
        <v>-581044</v>
      </c>
      <c r="O16" s="3">
        <v>13836969376</v>
      </c>
      <c r="Q16" s="3">
        <v>2324175</v>
      </c>
      <c r="S16" s="3">
        <v>25770</v>
      </c>
      <c r="U16" s="3">
        <v>57829819247</v>
      </c>
      <c r="W16" s="3">
        <v>59537620510.987503</v>
      </c>
      <c r="Y16" s="5">
        <v>1.7951769022168468E-2</v>
      </c>
      <c r="AA16" s="3"/>
      <c r="AB16" s="3"/>
    </row>
    <row r="17" spans="1:28">
      <c r="A17" s="1" t="s">
        <v>23</v>
      </c>
      <c r="C17" s="3">
        <v>570249</v>
      </c>
      <c r="E17" s="3">
        <v>15413098332</v>
      </c>
      <c r="G17" s="3">
        <v>30287117065.783501</v>
      </c>
      <c r="I17" s="3">
        <v>0</v>
      </c>
      <c r="K17" s="3">
        <v>0</v>
      </c>
      <c r="M17" s="3">
        <v>0</v>
      </c>
      <c r="O17" s="3">
        <v>0</v>
      </c>
      <c r="Q17" s="3">
        <v>570249</v>
      </c>
      <c r="S17" s="3">
        <v>64800</v>
      </c>
      <c r="U17" s="3">
        <v>15413098332</v>
      </c>
      <c r="W17" s="3">
        <v>36732269995.559998</v>
      </c>
      <c r="Y17" s="5">
        <v>1.1075505217722466E-2</v>
      </c>
      <c r="AA17" s="3"/>
      <c r="AB17" s="3"/>
    </row>
    <row r="18" spans="1:28">
      <c r="A18" s="1" t="s">
        <v>24</v>
      </c>
      <c r="C18" s="3">
        <v>1333225</v>
      </c>
      <c r="E18" s="3">
        <v>35990266903</v>
      </c>
      <c r="G18" s="3">
        <v>70810368190.087494</v>
      </c>
      <c r="I18" s="3">
        <v>0</v>
      </c>
      <c r="K18" s="3">
        <v>0</v>
      </c>
      <c r="M18" s="3">
        <v>0</v>
      </c>
      <c r="O18" s="3">
        <v>0</v>
      </c>
      <c r="Q18" s="3">
        <v>1333225</v>
      </c>
      <c r="S18" s="3">
        <v>58340</v>
      </c>
      <c r="U18" s="3">
        <v>35990266903</v>
      </c>
      <c r="W18" s="3">
        <v>77317553438.324997</v>
      </c>
      <c r="Y18" s="5">
        <v>2.3312770123687234E-2</v>
      </c>
      <c r="AA18" s="3"/>
      <c r="AB18" s="3"/>
    </row>
    <row r="19" spans="1:28">
      <c r="A19" s="1" t="s">
        <v>25</v>
      </c>
      <c r="C19" s="3">
        <v>1644199</v>
      </c>
      <c r="E19" s="3">
        <v>4870924268</v>
      </c>
      <c r="G19" s="3">
        <v>12421561721.219999</v>
      </c>
      <c r="I19" s="3">
        <v>0</v>
      </c>
      <c r="K19" s="3">
        <v>0</v>
      </c>
      <c r="M19" s="3">
        <v>0</v>
      </c>
      <c r="O19" s="3">
        <v>0</v>
      </c>
      <c r="Q19" s="3">
        <v>1644199</v>
      </c>
      <c r="S19" s="3">
        <v>7860</v>
      </c>
      <c r="U19" s="3">
        <v>4870924268</v>
      </c>
      <c r="W19" s="3">
        <v>12846509885.367001</v>
      </c>
      <c r="Y19" s="5">
        <v>3.8734765720197443E-3</v>
      </c>
      <c r="AA19" s="3"/>
      <c r="AB19" s="3"/>
    </row>
    <row r="20" spans="1:28">
      <c r="A20" s="1" t="s">
        <v>26</v>
      </c>
      <c r="C20" s="3">
        <v>108000</v>
      </c>
      <c r="E20" s="3">
        <v>271108131</v>
      </c>
      <c r="G20" s="3">
        <v>666689454</v>
      </c>
      <c r="I20" s="3">
        <v>0</v>
      </c>
      <c r="K20" s="3">
        <v>0</v>
      </c>
      <c r="M20" s="3">
        <v>0</v>
      </c>
      <c r="O20" s="3">
        <v>0</v>
      </c>
      <c r="Q20" s="3">
        <v>108000</v>
      </c>
      <c r="S20" s="3">
        <v>6090</v>
      </c>
      <c r="U20" s="3">
        <v>271108131</v>
      </c>
      <c r="W20" s="3">
        <v>653806566</v>
      </c>
      <c r="Y20" s="5">
        <v>1.9713559858918305E-4</v>
      </c>
      <c r="AA20" s="3"/>
      <c r="AB20" s="3"/>
    </row>
    <row r="21" spans="1:28">
      <c r="A21" s="1" t="s">
        <v>27</v>
      </c>
      <c r="C21" s="3">
        <v>612000</v>
      </c>
      <c r="E21" s="3">
        <v>1379052978</v>
      </c>
      <c r="G21" s="3">
        <v>6235675650</v>
      </c>
      <c r="I21" s="3">
        <v>0</v>
      </c>
      <c r="K21" s="3">
        <v>0</v>
      </c>
      <c r="M21" s="3">
        <v>0</v>
      </c>
      <c r="O21" s="3">
        <v>0</v>
      </c>
      <c r="Q21" s="3">
        <v>612000</v>
      </c>
      <c r="S21" s="3">
        <v>10700</v>
      </c>
      <c r="U21" s="3">
        <v>1379052978</v>
      </c>
      <c r="W21" s="3">
        <v>6509437020</v>
      </c>
      <c r="Y21" s="5">
        <v>1.9627238852420576E-3</v>
      </c>
      <c r="AA21" s="3"/>
      <c r="AB21" s="3"/>
    </row>
    <row r="22" spans="1:28">
      <c r="A22" s="1" t="s">
        <v>28</v>
      </c>
      <c r="C22" s="3">
        <v>815911</v>
      </c>
      <c r="E22" s="3">
        <v>39238020218</v>
      </c>
      <c r="G22" s="3">
        <v>35962237652.247002</v>
      </c>
      <c r="I22" s="3">
        <v>0</v>
      </c>
      <c r="K22" s="3">
        <v>0</v>
      </c>
      <c r="M22" s="3">
        <v>0</v>
      </c>
      <c r="O22" s="3">
        <v>0</v>
      </c>
      <c r="Q22" s="3">
        <v>815911</v>
      </c>
      <c r="S22" s="3">
        <v>49100</v>
      </c>
      <c r="U22" s="3">
        <v>39238020218</v>
      </c>
      <c r="W22" s="3">
        <v>39822865780.904999</v>
      </c>
      <c r="Y22" s="5">
        <v>1.200738091586465E-2</v>
      </c>
      <c r="AA22" s="3"/>
      <c r="AB22" s="3"/>
    </row>
    <row r="23" spans="1:28">
      <c r="A23" s="1" t="s">
        <v>29</v>
      </c>
      <c r="C23" s="3">
        <v>6142219</v>
      </c>
      <c r="E23" s="3">
        <v>56735877976</v>
      </c>
      <c r="G23" s="3">
        <v>71680598636.192993</v>
      </c>
      <c r="I23" s="3">
        <v>0</v>
      </c>
      <c r="K23" s="3">
        <v>0</v>
      </c>
      <c r="M23" s="3">
        <v>0</v>
      </c>
      <c r="O23" s="3">
        <v>0</v>
      </c>
      <c r="Q23" s="3">
        <v>6142219</v>
      </c>
      <c r="S23" s="3">
        <v>13740</v>
      </c>
      <c r="U23" s="3">
        <v>56735877976</v>
      </c>
      <c r="W23" s="3">
        <v>83891944230.093002</v>
      </c>
      <c r="Y23" s="5">
        <v>2.5295078854576301E-2</v>
      </c>
      <c r="AA23" s="3"/>
      <c r="AB23" s="3"/>
    </row>
    <row r="24" spans="1:28">
      <c r="A24" s="1" t="s">
        <v>30</v>
      </c>
      <c r="C24" s="3">
        <v>228420</v>
      </c>
      <c r="E24" s="3">
        <v>3544645309</v>
      </c>
      <c r="G24" s="3">
        <v>3353689507.77</v>
      </c>
      <c r="I24" s="3">
        <v>0</v>
      </c>
      <c r="K24" s="3">
        <v>0</v>
      </c>
      <c r="M24" s="3">
        <v>0</v>
      </c>
      <c r="O24" s="3">
        <v>0</v>
      </c>
      <c r="Q24" s="3">
        <v>228420</v>
      </c>
      <c r="S24" s="3">
        <v>14610</v>
      </c>
      <c r="U24" s="3">
        <v>3544645309</v>
      </c>
      <c r="W24" s="3">
        <v>3317359763.6100001</v>
      </c>
      <c r="Y24" s="5">
        <v>1.0002495183490221E-3</v>
      </c>
      <c r="AA24" s="3"/>
      <c r="AB24" s="3"/>
    </row>
    <row r="25" spans="1:28">
      <c r="A25" s="1" t="s">
        <v>31</v>
      </c>
      <c r="C25" s="3">
        <v>114343</v>
      </c>
      <c r="E25" s="3">
        <v>4226574652</v>
      </c>
      <c r="G25" s="3">
        <v>3632658586.434</v>
      </c>
      <c r="I25" s="3">
        <v>0</v>
      </c>
      <c r="K25" s="3">
        <v>0</v>
      </c>
      <c r="M25" s="3">
        <v>0</v>
      </c>
      <c r="O25" s="3">
        <v>0</v>
      </c>
      <c r="Q25" s="3">
        <v>114343</v>
      </c>
      <c r="S25" s="3">
        <v>30610</v>
      </c>
      <c r="U25" s="3">
        <v>4226574652</v>
      </c>
      <c r="W25" s="3">
        <v>3479213996.5815001</v>
      </c>
      <c r="Y25" s="5">
        <v>1.0490517677608608E-3</v>
      </c>
      <c r="AA25" s="3"/>
      <c r="AB25" s="3"/>
    </row>
    <row r="26" spans="1:28">
      <c r="A26" s="1" t="s">
        <v>32</v>
      </c>
      <c r="C26" s="3">
        <v>1073204</v>
      </c>
      <c r="E26" s="3">
        <v>3470741736</v>
      </c>
      <c r="G26" s="3">
        <v>5504783130.7919998</v>
      </c>
      <c r="I26" s="3">
        <v>0</v>
      </c>
      <c r="K26" s="3">
        <v>0</v>
      </c>
      <c r="M26" s="3">
        <v>-1073204</v>
      </c>
      <c r="O26" s="3">
        <v>0</v>
      </c>
      <c r="Q26" s="3">
        <v>0</v>
      </c>
      <c r="S26" s="3">
        <v>0</v>
      </c>
      <c r="U26" s="3">
        <v>0</v>
      </c>
      <c r="W26" s="3">
        <v>0</v>
      </c>
      <c r="Y26" s="5">
        <v>0</v>
      </c>
      <c r="AA26" s="3"/>
      <c r="AB26" s="3"/>
    </row>
    <row r="27" spans="1:28">
      <c r="A27" s="1" t="s">
        <v>33</v>
      </c>
      <c r="C27" s="3">
        <v>182850</v>
      </c>
      <c r="E27" s="3">
        <v>20625174564</v>
      </c>
      <c r="G27" s="3">
        <v>19570319115.974998</v>
      </c>
      <c r="I27" s="3">
        <v>0</v>
      </c>
      <c r="K27" s="3">
        <v>0</v>
      </c>
      <c r="M27" s="3">
        <v>0</v>
      </c>
      <c r="O27" s="3">
        <v>0</v>
      </c>
      <c r="Q27" s="3">
        <v>182850</v>
      </c>
      <c r="S27" s="3">
        <v>102100</v>
      </c>
      <c r="U27" s="3">
        <v>20625174564</v>
      </c>
      <c r="W27" s="3">
        <v>18557904539.25</v>
      </c>
      <c r="Y27" s="5">
        <v>5.5955749148991658E-3</v>
      </c>
      <c r="AA27" s="3"/>
      <c r="AB27" s="3"/>
    </row>
    <row r="28" spans="1:28">
      <c r="A28" s="1" t="s">
        <v>34</v>
      </c>
      <c r="C28" s="3">
        <v>1801000</v>
      </c>
      <c r="E28" s="3">
        <v>58543956820</v>
      </c>
      <c r="G28" s="3">
        <v>45761450602.050003</v>
      </c>
      <c r="I28" s="3">
        <v>0</v>
      </c>
      <c r="K28" s="3">
        <v>0</v>
      </c>
      <c r="M28" s="3">
        <v>0</v>
      </c>
      <c r="O28" s="3">
        <v>0</v>
      </c>
      <c r="Q28" s="3">
        <v>1801000</v>
      </c>
      <c r="S28" s="3">
        <v>24678</v>
      </c>
      <c r="U28" s="3">
        <v>58543956820</v>
      </c>
      <c r="W28" s="3">
        <v>44180629785.900002</v>
      </c>
      <c r="Y28" s="5">
        <v>1.3321332870937376E-2</v>
      </c>
      <c r="AA28" s="3"/>
      <c r="AB28" s="3"/>
    </row>
    <row r="29" spans="1:28">
      <c r="A29" s="1" t="s">
        <v>35</v>
      </c>
      <c r="C29" s="3">
        <v>6243</v>
      </c>
      <c r="E29" s="3">
        <v>156275555</v>
      </c>
      <c r="G29" s="3">
        <v>260695521.13319999</v>
      </c>
      <c r="I29" s="3">
        <v>0</v>
      </c>
      <c r="K29" s="3">
        <v>0</v>
      </c>
      <c r="M29" s="3">
        <v>-6243</v>
      </c>
      <c r="O29" s="3">
        <v>593794745</v>
      </c>
      <c r="Q29" s="3">
        <v>0</v>
      </c>
      <c r="S29" s="3">
        <v>0</v>
      </c>
      <c r="U29" s="3">
        <v>0</v>
      </c>
      <c r="W29" s="3">
        <v>0</v>
      </c>
      <c r="Y29" s="5">
        <v>0</v>
      </c>
      <c r="AA29" s="3"/>
      <c r="AB29" s="3"/>
    </row>
    <row r="30" spans="1:28">
      <c r="A30" s="1" t="s">
        <v>36</v>
      </c>
      <c r="C30" s="3">
        <v>1990806</v>
      </c>
      <c r="E30" s="3">
        <v>4404176924</v>
      </c>
      <c r="G30" s="3">
        <v>24242268627.674999</v>
      </c>
      <c r="I30" s="3">
        <v>0</v>
      </c>
      <c r="K30" s="3">
        <v>0</v>
      </c>
      <c r="M30" s="3">
        <v>0</v>
      </c>
      <c r="O30" s="3">
        <v>0</v>
      </c>
      <c r="Q30" s="3">
        <v>1990806</v>
      </c>
      <c r="S30" s="3">
        <v>13030</v>
      </c>
      <c r="U30" s="3">
        <v>4404176924</v>
      </c>
      <c r="W30" s="3">
        <v>25785857977.028999</v>
      </c>
      <c r="Y30" s="5">
        <v>7.7749456976809747E-3</v>
      </c>
      <c r="AA30" s="3"/>
      <c r="AB30" s="3"/>
    </row>
    <row r="31" spans="1:28">
      <c r="A31" s="1" t="s">
        <v>37</v>
      </c>
      <c r="C31" s="3">
        <v>97162</v>
      </c>
      <c r="E31" s="3">
        <v>42411320782</v>
      </c>
      <c r="G31" s="3">
        <v>40353713451.441002</v>
      </c>
      <c r="I31" s="3">
        <v>0</v>
      </c>
      <c r="K31" s="3">
        <v>0</v>
      </c>
      <c r="M31" s="3">
        <v>0</v>
      </c>
      <c r="O31" s="3">
        <v>0</v>
      </c>
      <c r="Q31" s="3">
        <v>97162</v>
      </c>
      <c r="S31" s="3">
        <v>410750</v>
      </c>
      <c r="U31" s="3">
        <v>42411320782</v>
      </c>
      <c r="W31" s="3">
        <v>39671831215.574997</v>
      </c>
      <c r="Y31" s="5">
        <v>1.1961841010038761E-2</v>
      </c>
      <c r="AA31" s="3"/>
      <c r="AB31" s="3"/>
    </row>
    <row r="32" spans="1:28">
      <c r="A32" s="1" t="s">
        <v>38</v>
      </c>
      <c r="C32" s="3">
        <v>3162</v>
      </c>
      <c r="E32" s="3">
        <v>125961867</v>
      </c>
      <c r="G32" s="3">
        <v>218030247.0126</v>
      </c>
      <c r="I32" s="3">
        <v>0</v>
      </c>
      <c r="K32" s="3">
        <v>0</v>
      </c>
      <c r="M32" s="3">
        <v>-3162</v>
      </c>
      <c r="O32" s="3">
        <v>231109047</v>
      </c>
      <c r="Q32" s="3">
        <v>0</v>
      </c>
      <c r="S32" s="3">
        <v>0</v>
      </c>
      <c r="U32" s="3">
        <v>0</v>
      </c>
      <c r="W32" s="3">
        <v>0</v>
      </c>
      <c r="Y32" s="5">
        <v>0</v>
      </c>
      <c r="AA32" s="3"/>
      <c r="AB32" s="3"/>
    </row>
    <row r="33" spans="1:28">
      <c r="A33" s="1" t="s">
        <v>39</v>
      </c>
      <c r="C33" s="3">
        <v>1977493</v>
      </c>
      <c r="E33" s="3">
        <v>40999017292</v>
      </c>
      <c r="G33" s="3">
        <v>43344278512.1325</v>
      </c>
      <c r="I33" s="3">
        <v>1532557</v>
      </c>
      <c r="K33" s="3">
        <v>0</v>
      </c>
      <c r="M33" s="3">
        <v>0</v>
      </c>
      <c r="O33" s="3">
        <v>0</v>
      </c>
      <c r="Q33" s="3">
        <v>3510050</v>
      </c>
      <c r="S33" s="3">
        <v>10648</v>
      </c>
      <c r="U33" s="3">
        <v>40999017292</v>
      </c>
      <c r="W33" s="3">
        <v>37152631076.220001</v>
      </c>
      <c r="Y33" s="5">
        <v>1.1202252389697956E-2</v>
      </c>
      <c r="AA33" s="3"/>
      <c r="AB33" s="3"/>
    </row>
    <row r="34" spans="1:28">
      <c r="A34" s="1" t="s">
        <v>40</v>
      </c>
      <c r="C34" s="3">
        <v>5354926</v>
      </c>
      <c r="E34" s="3">
        <v>37486981317</v>
      </c>
      <c r="G34" s="3">
        <v>40375441883.425499</v>
      </c>
      <c r="I34" s="3">
        <v>0</v>
      </c>
      <c r="K34" s="3">
        <v>0</v>
      </c>
      <c r="M34" s="3">
        <v>0</v>
      </c>
      <c r="O34" s="3">
        <v>0</v>
      </c>
      <c r="Q34" s="3">
        <v>5354926</v>
      </c>
      <c r="S34" s="3">
        <v>8282</v>
      </c>
      <c r="U34" s="3">
        <v>37486981317</v>
      </c>
      <c r="W34" s="3">
        <v>44085617624.064598</v>
      </c>
      <c r="Y34" s="5">
        <v>1.329268482674402E-2</v>
      </c>
      <c r="AA34" s="3"/>
      <c r="AB34" s="3"/>
    </row>
    <row r="35" spans="1:28">
      <c r="A35" s="1" t="s">
        <v>41</v>
      </c>
      <c r="C35" s="3">
        <v>2818744</v>
      </c>
      <c r="E35" s="3">
        <v>11938668918</v>
      </c>
      <c r="G35" s="3">
        <v>21323010521.051998</v>
      </c>
      <c r="I35" s="3">
        <v>1073204</v>
      </c>
      <c r="K35" s="3">
        <v>0</v>
      </c>
      <c r="M35" s="3">
        <v>0</v>
      </c>
      <c r="O35" s="3">
        <v>0</v>
      </c>
      <c r="Q35" s="3">
        <v>3891948</v>
      </c>
      <c r="S35" s="3">
        <v>7230</v>
      </c>
      <c r="U35" s="3">
        <v>16482614654</v>
      </c>
      <c r="W35" s="3">
        <v>27971358274.962002</v>
      </c>
      <c r="Y35" s="5">
        <v>8.4339172220658492E-3</v>
      </c>
      <c r="AA35" s="3"/>
      <c r="AB35" s="3"/>
    </row>
    <row r="36" spans="1:28">
      <c r="A36" s="1" t="s">
        <v>42</v>
      </c>
      <c r="C36" s="3">
        <v>1623180</v>
      </c>
      <c r="E36" s="3">
        <v>3607729037</v>
      </c>
      <c r="G36" s="3">
        <v>22379551235.73</v>
      </c>
      <c r="I36" s="3">
        <v>2155178</v>
      </c>
      <c r="K36" s="3">
        <v>29806979915</v>
      </c>
      <c r="M36" s="3">
        <v>0</v>
      </c>
      <c r="O36" s="3">
        <v>0</v>
      </c>
      <c r="Q36" s="3">
        <v>3778358</v>
      </c>
      <c r="S36" s="3">
        <v>15250</v>
      </c>
      <c r="U36" s="3">
        <v>33414708952</v>
      </c>
      <c r="W36" s="3">
        <v>57277120740.974998</v>
      </c>
      <c r="Y36" s="5">
        <v>1.7270183674993892E-2</v>
      </c>
      <c r="AA36" s="3"/>
      <c r="AB36" s="3"/>
    </row>
    <row r="37" spans="1:28">
      <c r="A37" s="1" t="s">
        <v>43</v>
      </c>
      <c r="C37" s="3">
        <v>3772758</v>
      </c>
      <c r="E37" s="3">
        <v>28427316242</v>
      </c>
      <c r="G37" s="3">
        <v>45341248986.890999</v>
      </c>
      <c r="I37" s="3">
        <v>0</v>
      </c>
      <c r="K37" s="3">
        <v>0</v>
      </c>
      <c r="M37" s="3">
        <v>0</v>
      </c>
      <c r="O37" s="3">
        <v>0</v>
      </c>
      <c r="Q37" s="3">
        <v>3772758</v>
      </c>
      <c r="S37" s="3">
        <v>11730</v>
      </c>
      <c r="U37" s="3">
        <v>28427316242</v>
      </c>
      <c r="W37" s="3">
        <v>43991137354.527</v>
      </c>
      <c r="Y37" s="5">
        <v>1.3264197158588417E-2</v>
      </c>
      <c r="AA37" s="3"/>
      <c r="AB37" s="3"/>
    </row>
    <row r="38" spans="1:28">
      <c r="A38" s="1" t="s">
        <v>44</v>
      </c>
      <c r="C38" s="3">
        <v>20385</v>
      </c>
      <c r="E38" s="3">
        <v>481222373</v>
      </c>
      <c r="G38" s="3">
        <v>1303787316.85425</v>
      </c>
      <c r="I38" s="3">
        <v>0</v>
      </c>
      <c r="K38" s="3">
        <v>0</v>
      </c>
      <c r="M38" s="3">
        <v>0</v>
      </c>
      <c r="O38" s="3">
        <v>0</v>
      </c>
      <c r="Q38" s="3">
        <v>20385</v>
      </c>
      <c r="S38" s="3">
        <v>61365</v>
      </c>
      <c r="U38" s="3">
        <v>481222373</v>
      </c>
      <c r="W38" s="3">
        <v>1243482518.12625</v>
      </c>
      <c r="Y38" s="5">
        <v>3.7493454990172577E-4</v>
      </c>
      <c r="AA38" s="3"/>
      <c r="AB38" s="3"/>
    </row>
    <row r="39" spans="1:28">
      <c r="A39" s="1" t="s">
        <v>45</v>
      </c>
      <c r="C39" s="3">
        <v>2467600</v>
      </c>
      <c r="E39" s="3">
        <v>35901347709</v>
      </c>
      <c r="G39" s="3">
        <v>46629966997.800003</v>
      </c>
      <c r="I39" s="3">
        <v>0</v>
      </c>
      <c r="K39" s="3">
        <v>0</v>
      </c>
      <c r="M39" s="3">
        <v>0</v>
      </c>
      <c r="O39" s="3">
        <v>0</v>
      </c>
      <c r="Q39" s="3">
        <v>2467600</v>
      </c>
      <c r="S39" s="3">
        <v>16420</v>
      </c>
      <c r="U39" s="3">
        <v>35901347709</v>
      </c>
      <c r="W39" s="3">
        <v>40276909947.599998</v>
      </c>
      <c r="Y39" s="5">
        <v>1.214428420384317E-2</v>
      </c>
      <c r="AA39" s="3"/>
      <c r="AB39" s="3"/>
    </row>
    <row r="40" spans="1:28">
      <c r="A40" s="1" t="s">
        <v>46</v>
      </c>
      <c r="C40" s="3">
        <v>22020</v>
      </c>
      <c r="E40" s="3">
        <v>275758032</v>
      </c>
      <c r="G40" s="3">
        <v>487029827.25</v>
      </c>
      <c r="I40" s="3">
        <v>0</v>
      </c>
      <c r="K40" s="3">
        <v>0</v>
      </c>
      <c r="M40" s="3">
        <v>0</v>
      </c>
      <c r="O40" s="3">
        <v>0</v>
      </c>
      <c r="Q40" s="3">
        <v>22020</v>
      </c>
      <c r="S40" s="3">
        <v>22702</v>
      </c>
      <c r="U40" s="3">
        <v>275758032</v>
      </c>
      <c r="W40" s="3">
        <v>496923646.662</v>
      </c>
      <c r="Y40" s="5">
        <v>1.4983229846889158E-4</v>
      </c>
      <c r="AA40" s="3"/>
      <c r="AB40" s="3"/>
    </row>
    <row r="41" spans="1:28">
      <c r="A41" s="1" t="s">
        <v>47</v>
      </c>
      <c r="C41" s="3">
        <v>1788784</v>
      </c>
      <c r="E41" s="3">
        <v>77927037194</v>
      </c>
      <c r="G41" s="3">
        <v>64688759946.575996</v>
      </c>
      <c r="I41" s="3">
        <v>0</v>
      </c>
      <c r="K41" s="3">
        <v>0</v>
      </c>
      <c r="M41" s="3">
        <v>0</v>
      </c>
      <c r="O41" s="3">
        <v>0</v>
      </c>
      <c r="Q41" s="3">
        <v>1788784</v>
      </c>
      <c r="S41" s="3">
        <v>39610</v>
      </c>
      <c r="U41" s="3">
        <v>77927037194</v>
      </c>
      <c r="W41" s="3">
        <v>70432154521.272003</v>
      </c>
      <c r="Y41" s="5">
        <v>2.1236686297636219E-2</v>
      </c>
      <c r="AA41" s="3"/>
      <c r="AB41" s="3"/>
    </row>
    <row r="42" spans="1:28">
      <c r="A42" s="1" t="s">
        <v>48</v>
      </c>
      <c r="C42" s="3">
        <v>14663</v>
      </c>
      <c r="E42" s="3">
        <v>94254216</v>
      </c>
      <c r="G42" s="3">
        <v>410934264.94395</v>
      </c>
      <c r="I42" s="3">
        <v>0</v>
      </c>
      <c r="K42" s="3">
        <v>0</v>
      </c>
      <c r="M42" s="3">
        <v>0</v>
      </c>
      <c r="O42" s="3">
        <v>0</v>
      </c>
      <c r="Q42" s="3">
        <v>14663</v>
      </c>
      <c r="S42" s="3">
        <v>29123</v>
      </c>
      <c r="U42" s="3">
        <v>94254216</v>
      </c>
      <c r="W42" s="3">
        <v>424489717.23345</v>
      </c>
      <c r="Y42" s="5">
        <v>1.2799203748248869E-4</v>
      </c>
      <c r="AA42" s="3"/>
      <c r="AB42" s="3"/>
    </row>
    <row r="43" spans="1:28">
      <c r="A43" s="1" t="s">
        <v>49</v>
      </c>
      <c r="C43" s="3">
        <v>2486905</v>
      </c>
      <c r="E43" s="3">
        <v>84619908680</v>
      </c>
      <c r="G43" s="3">
        <v>58712562987.1875</v>
      </c>
      <c r="I43" s="3">
        <v>0</v>
      </c>
      <c r="K43" s="3">
        <v>0</v>
      </c>
      <c r="M43" s="3">
        <v>0</v>
      </c>
      <c r="O43" s="3">
        <v>0</v>
      </c>
      <c r="Q43" s="3">
        <v>2486905</v>
      </c>
      <c r="S43" s="3">
        <v>23770</v>
      </c>
      <c r="U43" s="3">
        <v>84619908680</v>
      </c>
      <c r="W43" s="3">
        <v>58762005145.4925</v>
      </c>
      <c r="Y43" s="5">
        <v>1.7717905663641374E-2</v>
      </c>
      <c r="AA43" s="3"/>
      <c r="AB43" s="3"/>
    </row>
    <row r="44" spans="1:28">
      <c r="A44" s="1" t="s">
        <v>50</v>
      </c>
      <c r="C44" s="3">
        <v>4994596</v>
      </c>
      <c r="E44" s="3">
        <v>76852762575</v>
      </c>
      <c r="G44" s="3">
        <v>65685337974.774002</v>
      </c>
      <c r="I44" s="3">
        <v>0</v>
      </c>
      <c r="K44" s="3">
        <v>0</v>
      </c>
      <c r="M44" s="3">
        <v>0</v>
      </c>
      <c r="O44" s="3">
        <v>0</v>
      </c>
      <c r="Q44" s="3">
        <v>4994596</v>
      </c>
      <c r="S44" s="3">
        <v>15600</v>
      </c>
      <c r="U44" s="3">
        <v>76852762575</v>
      </c>
      <c r="W44" s="3">
        <v>77452099199.279999</v>
      </c>
      <c r="Y44" s="5">
        <v>2.3353338329182283E-2</v>
      </c>
      <c r="AA44" s="3"/>
      <c r="AB44" s="3"/>
    </row>
    <row r="45" spans="1:28">
      <c r="A45" s="1" t="s">
        <v>51</v>
      </c>
      <c r="C45" s="3">
        <v>5648835</v>
      </c>
      <c r="E45" s="3">
        <v>49430046338</v>
      </c>
      <c r="G45" s="3">
        <v>68505738067.349998</v>
      </c>
      <c r="I45" s="3">
        <v>0</v>
      </c>
      <c r="K45" s="3">
        <v>0</v>
      </c>
      <c r="M45" s="3">
        <v>0</v>
      </c>
      <c r="O45" s="3">
        <v>0</v>
      </c>
      <c r="Q45" s="3">
        <v>5648835</v>
      </c>
      <c r="S45" s="3">
        <v>14170</v>
      </c>
      <c r="U45" s="3">
        <v>49430046338</v>
      </c>
      <c r="W45" s="3">
        <v>79567730197.897507</v>
      </c>
      <c r="Y45" s="5">
        <v>2.3991242879235843E-2</v>
      </c>
      <c r="AA45" s="3"/>
      <c r="AB45" s="3"/>
    </row>
    <row r="46" spans="1:28">
      <c r="A46" s="1" t="s">
        <v>52</v>
      </c>
      <c r="C46" s="3">
        <v>1200000</v>
      </c>
      <c r="E46" s="3">
        <v>15084391597</v>
      </c>
      <c r="G46" s="3">
        <v>15866230860</v>
      </c>
      <c r="I46" s="3">
        <v>0</v>
      </c>
      <c r="K46" s="3">
        <v>0</v>
      </c>
      <c r="M46" s="3">
        <v>0</v>
      </c>
      <c r="O46" s="3">
        <v>0</v>
      </c>
      <c r="Q46" s="3">
        <v>1200000</v>
      </c>
      <c r="S46" s="3">
        <v>14660</v>
      </c>
      <c r="U46" s="3">
        <v>15084391597</v>
      </c>
      <c r="W46" s="3">
        <v>17487327600</v>
      </c>
      <c r="Y46" s="5">
        <v>5.2727748135694644E-3</v>
      </c>
      <c r="AA46" s="3"/>
      <c r="AB46" s="3"/>
    </row>
    <row r="47" spans="1:28">
      <c r="A47" s="1" t="s">
        <v>53</v>
      </c>
      <c r="C47" s="3">
        <v>2497343</v>
      </c>
      <c r="E47" s="3">
        <v>5839279745</v>
      </c>
      <c r="G47" s="3">
        <v>24775188415.317001</v>
      </c>
      <c r="I47" s="3">
        <v>0</v>
      </c>
      <c r="K47" s="3">
        <v>0</v>
      </c>
      <c r="M47" s="3">
        <v>0</v>
      </c>
      <c r="O47" s="3">
        <v>0</v>
      </c>
      <c r="Q47" s="3">
        <v>2497343</v>
      </c>
      <c r="S47" s="3">
        <v>11000</v>
      </c>
      <c r="U47" s="3">
        <v>5839279745</v>
      </c>
      <c r="W47" s="3">
        <v>27307321900.650002</v>
      </c>
      <c r="Y47" s="5">
        <v>8.2336971341339295E-3</v>
      </c>
      <c r="AA47" s="3"/>
      <c r="AB47" s="3"/>
    </row>
    <row r="48" spans="1:28">
      <c r="A48" s="1" t="s">
        <v>54</v>
      </c>
      <c r="C48" s="3">
        <v>937848</v>
      </c>
      <c r="E48" s="3">
        <v>23421082723</v>
      </c>
      <c r="G48" s="3">
        <v>18151254151.667999</v>
      </c>
      <c r="I48" s="3">
        <v>0</v>
      </c>
      <c r="K48" s="3">
        <v>0</v>
      </c>
      <c r="M48" s="3">
        <v>0</v>
      </c>
      <c r="O48" s="3">
        <v>0</v>
      </c>
      <c r="Q48" s="3">
        <v>937848</v>
      </c>
      <c r="S48" s="3">
        <v>19390</v>
      </c>
      <c r="U48" s="3">
        <v>23421082723</v>
      </c>
      <c r="W48" s="3">
        <v>18076672727.316002</v>
      </c>
      <c r="Y48" s="5">
        <v>5.4504740146647593E-3</v>
      </c>
      <c r="AA48" s="3"/>
      <c r="AB48" s="3"/>
    </row>
    <row r="49" spans="1:28">
      <c r="A49" s="1" t="s">
        <v>55</v>
      </c>
      <c r="C49" s="3">
        <v>4107418</v>
      </c>
      <c r="E49" s="3">
        <v>59989457615</v>
      </c>
      <c r="G49" s="3">
        <v>79128130363.001999</v>
      </c>
      <c r="I49" s="3">
        <v>700000</v>
      </c>
      <c r="K49" s="3">
        <v>12577478698</v>
      </c>
      <c r="M49" s="3">
        <v>0</v>
      </c>
      <c r="O49" s="3">
        <v>0</v>
      </c>
      <c r="Q49" s="3">
        <v>4807418</v>
      </c>
      <c r="S49" s="3">
        <v>21740</v>
      </c>
      <c r="U49" s="3">
        <v>72566936313</v>
      </c>
      <c r="W49" s="3">
        <v>103891413379.446</v>
      </c>
      <c r="Y49" s="5">
        <v>3.1325313984126225E-2</v>
      </c>
      <c r="AA49" s="3"/>
      <c r="AB49" s="3"/>
    </row>
    <row r="50" spans="1:28">
      <c r="A50" s="1" t="s">
        <v>56</v>
      </c>
      <c r="C50" s="3">
        <v>888279</v>
      </c>
      <c r="E50" s="3">
        <v>39334180907</v>
      </c>
      <c r="G50" s="3">
        <v>20829822325.420502</v>
      </c>
      <c r="I50" s="3">
        <v>621795</v>
      </c>
      <c r="K50" s="3">
        <v>0</v>
      </c>
      <c r="M50" s="3">
        <v>-40000</v>
      </c>
      <c r="O50" s="3">
        <v>420880794</v>
      </c>
      <c r="Q50" s="3">
        <v>1470074</v>
      </c>
      <c r="S50" s="3">
        <v>10500</v>
      </c>
      <c r="U50" s="3">
        <v>25546464967</v>
      </c>
      <c r="W50" s="3">
        <v>15343934126.85</v>
      </c>
      <c r="Y50" s="5">
        <v>4.6264993288696469E-3</v>
      </c>
      <c r="AA50" s="3"/>
      <c r="AB50" s="3"/>
    </row>
    <row r="51" spans="1:28">
      <c r="A51" s="1" t="s">
        <v>57</v>
      </c>
      <c r="C51" s="3">
        <v>292028</v>
      </c>
      <c r="E51" s="3">
        <v>44301051459</v>
      </c>
      <c r="G51" s="3">
        <v>43509020448.4254</v>
      </c>
      <c r="I51" s="3">
        <v>0</v>
      </c>
      <c r="K51" s="3">
        <v>0</v>
      </c>
      <c r="M51" s="3">
        <v>-58406</v>
      </c>
      <c r="O51" s="3">
        <v>8680156613</v>
      </c>
      <c r="Q51" s="3">
        <v>233622</v>
      </c>
      <c r="S51" s="3">
        <v>145887</v>
      </c>
      <c r="U51" s="3">
        <v>35440780487</v>
      </c>
      <c r="W51" s="3">
        <v>33879622358.3517</v>
      </c>
      <c r="Y51" s="5">
        <v>1.021537558799789E-2</v>
      </c>
      <c r="AA51" s="3"/>
      <c r="AB51" s="3"/>
    </row>
    <row r="52" spans="1:28">
      <c r="A52" s="1" t="s">
        <v>58</v>
      </c>
      <c r="C52" s="3">
        <v>48475</v>
      </c>
      <c r="E52" s="3">
        <v>1958625276</v>
      </c>
      <c r="G52" s="3">
        <v>3524896056.38625</v>
      </c>
      <c r="I52" s="3">
        <v>0</v>
      </c>
      <c r="K52" s="3">
        <v>0</v>
      </c>
      <c r="M52" s="3">
        <v>0</v>
      </c>
      <c r="O52" s="3">
        <v>0</v>
      </c>
      <c r="Q52" s="3">
        <v>48475</v>
      </c>
      <c r="S52" s="3">
        <v>67001</v>
      </c>
      <c r="U52" s="3">
        <v>1958625276</v>
      </c>
      <c r="W52" s="3">
        <v>3228548627.82375</v>
      </c>
      <c r="Y52" s="5">
        <v>9.7347120603912766E-4</v>
      </c>
      <c r="AA52" s="3"/>
      <c r="AB52" s="3"/>
    </row>
    <row r="53" spans="1:28">
      <c r="A53" s="1" t="s">
        <v>59</v>
      </c>
      <c r="C53" s="3">
        <v>1646884</v>
      </c>
      <c r="E53" s="3">
        <v>58658168616</v>
      </c>
      <c r="G53" s="3">
        <v>55235249256.348</v>
      </c>
      <c r="I53" s="3">
        <v>0</v>
      </c>
      <c r="K53" s="3">
        <v>0</v>
      </c>
      <c r="M53" s="3">
        <v>0</v>
      </c>
      <c r="O53" s="3">
        <v>0</v>
      </c>
      <c r="Q53" s="3">
        <v>1646884</v>
      </c>
      <c r="S53" s="3">
        <v>30020</v>
      </c>
      <c r="U53" s="3">
        <v>58658168616</v>
      </c>
      <c r="W53" s="3">
        <v>49145292906.804001</v>
      </c>
      <c r="Y53" s="5">
        <v>1.4818276901525547E-2</v>
      </c>
      <c r="AA53" s="3"/>
      <c r="AB53" s="3"/>
    </row>
    <row r="54" spans="1:28">
      <c r="A54" s="1" t="s">
        <v>60</v>
      </c>
      <c r="C54" s="3">
        <v>4029349</v>
      </c>
      <c r="E54" s="3">
        <v>7749031514</v>
      </c>
      <c r="G54" s="3">
        <v>48585191149.948502</v>
      </c>
      <c r="I54" s="3">
        <v>0</v>
      </c>
      <c r="K54" s="3">
        <v>0</v>
      </c>
      <c r="M54" s="3">
        <v>0</v>
      </c>
      <c r="O54" s="3">
        <v>0</v>
      </c>
      <c r="Q54" s="3">
        <v>4029349</v>
      </c>
      <c r="S54" s="3">
        <v>13610</v>
      </c>
      <c r="U54" s="3">
        <v>7749031514</v>
      </c>
      <c r="W54" s="3">
        <v>54513145222.654503</v>
      </c>
      <c r="Y54" s="5">
        <v>1.6436790441237414E-2</v>
      </c>
      <c r="AA54" s="3"/>
      <c r="AB54" s="3"/>
    </row>
    <row r="55" spans="1:28">
      <c r="A55" s="1" t="s">
        <v>61</v>
      </c>
      <c r="C55" s="3">
        <v>802063</v>
      </c>
      <c r="E55" s="3">
        <v>15639403549</v>
      </c>
      <c r="G55" s="3">
        <v>29865713273.393799</v>
      </c>
      <c r="I55" s="3">
        <v>342500</v>
      </c>
      <c r="K55" s="3">
        <v>13449751232</v>
      </c>
      <c r="M55" s="3">
        <v>0</v>
      </c>
      <c r="O55" s="3">
        <v>0</v>
      </c>
      <c r="Q55" s="3">
        <v>1144563</v>
      </c>
      <c r="S55" s="3">
        <v>39888</v>
      </c>
      <c r="U55" s="3">
        <v>29089154781</v>
      </c>
      <c r="W55" s="3">
        <v>45382685686.783203</v>
      </c>
      <c r="Y55" s="5">
        <v>1.3683776477167953E-2</v>
      </c>
      <c r="AA55" s="3"/>
      <c r="AB55" s="3"/>
    </row>
    <row r="56" spans="1:28">
      <c r="A56" s="1" t="s">
        <v>62</v>
      </c>
      <c r="C56" s="3">
        <v>1542057</v>
      </c>
      <c r="E56" s="3">
        <v>34578156398</v>
      </c>
      <c r="G56" s="3">
        <v>32221174613.067001</v>
      </c>
      <c r="I56" s="3">
        <v>174251</v>
      </c>
      <c r="K56" s="3">
        <v>3534882420</v>
      </c>
      <c r="M56" s="3">
        <v>0</v>
      </c>
      <c r="O56" s="3">
        <v>0</v>
      </c>
      <c r="Q56" s="3">
        <v>1716308</v>
      </c>
      <c r="S56" s="3">
        <v>19360</v>
      </c>
      <c r="U56" s="3">
        <v>38113038818</v>
      </c>
      <c r="W56" s="3">
        <v>33030017928.863998</v>
      </c>
      <c r="Y56" s="5">
        <v>9.9592030646845058E-3</v>
      </c>
      <c r="AA56" s="3"/>
      <c r="AB56" s="3"/>
    </row>
    <row r="57" spans="1:28">
      <c r="A57" s="1" t="s">
        <v>63</v>
      </c>
      <c r="C57" s="3">
        <v>249926</v>
      </c>
      <c r="E57" s="3">
        <v>3490450048</v>
      </c>
      <c r="G57" s="3">
        <v>3706708989.276</v>
      </c>
      <c r="I57" s="3">
        <v>0</v>
      </c>
      <c r="K57" s="3">
        <v>0</v>
      </c>
      <c r="M57" s="3">
        <v>0</v>
      </c>
      <c r="O57" s="3">
        <v>0</v>
      </c>
      <c r="Q57" s="3">
        <v>249926</v>
      </c>
      <c r="S57" s="3">
        <v>12900</v>
      </c>
      <c r="U57" s="3">
        <v>3490450048</v>
      </c>
      <c r="W57" s="3">
        <v>3204862329.8699999</v>
      </c>
      <c r="Y57" s="5">
        <v>9.6632931917487992E-4</v>
      </c>
      <c r="AA57" s="3"/>
      <c r="AB57" s="3"/>
    </row>
    <row r="58" spans="1:28">
      <c r="A58" s="1" t="s">
        <v>64</v>
      </c>
      <c r="C58" s="3">
        <v>0</v>
      </c>
      <c r="E58" s="3">
        <v>0</v>
      </c>
      <c r="G58" s="3">
        <v>0</v>
      </c>
      <c r="I58" s="3">
        <v>2871478</v>
      </c>
      <c r="K58" s="3">
        <v>48380093127</v>
      </c>
      <c r="M58" s="3">
        <v>0</v>
      </c>
      <c r="O58" s="3">
        <v>0</v>
      </c>
      <c r="Q58" s="3">
        <v>2871478</v>
      </c>
      <c r="S58" s="3">
        <v>17120</v>
      </c>
      <c r="U58" s="3">
        <v>48380093127</v>
      </c>
      <c r="W58" s="3">
        <v>48867203125.008003</v>
      </c>
      <c r="Y58" s="5">
        <v>1.4734427337378023E-2</v>
      </c>
      <c r="AA58" s="3"/>
      <c r="AB58" s="3"/>
    </row>
    <row r="59" spans="1:28">
      <c r="A59" s="1" t="s">
        <v>65</v>
      </c>
      <c r="C59" s="3">
        <v>0</v>
      </c>
      <c r="E59" s="3">
        <v>0</v>
      </c>
      <c r="G59" s="3">
        <v>0</v>
      </c>
      <c r="I59" s="3">
        <v>3485911</v>
      </c>
      <c r="K59" s="3">
        <v>49259132784</v>
      </c>
      <c r="M59" s="3">
        <v>0</v>
      </c>
      <c r="O59" s="3">
        <v>0</v>
      </c>
      <c r="Q59" s="3">
        <v>3485911</v>
      </c>
      <c r="S59" s="3">
        <v>15651</v>
      </c>
      <c r="U59" s="3">
        <v>49259132784</v>
      </c>
      <c r="W59" s="3">
        <v>54233373002.287003</v>
      </c>
      <c r="Y59" s="5">
        <v>1.6352433588616311E-2</v>
      </c>
      <c r="AA59" s="3"/>
      <c r="AB59" s="3"/>
    </row>
    <row r="60" spans="1:28">
      <c r="A60" s="1" t="s">
        <v>66</v>
      </c>
      <c r="C60" s="3">
        <v>0</v>
      </c>
      <c r="E60" s="3">
        <v>0</v>
      </c>
      <c r="G60" s="3">
        <v>0</v>
      </c>
      <c r="I60" s="3">
        <v>12232443</v>
      </c>
      <c r="K60" s="3">
        <v>53063582919</v>
      </c>
      <c r="M60" s="3">
        <v>0</v>
      </c>
      <c r="O60" s="3">
        <v>0</v>
      </c>
      <c r="Q60" s="3">
        <v>12232443</v>
      </c>
      <c r="S60" s="3">
        <v>4800</v>
      </c>
      <c r="U60" s="3">
        <v>53063582919</v>
      </c>
      <c r="W60" s="3">
        <v>58366367827.919998</v>
      </c>
      <c r="Y60" s="5">
        <v>1.7598613194767829E-2</v>
      </c>
      <c r="AA60" s="3"/>
      <c r="AB60" s="3"/>
    </row>
    <row r="61" spans="1:28">
      <c r="A61" s="1" t="s">
        <v>67</v>
      </c>
      <c r="C61" s="3">
        <v>0</v>
      </c>
      <c r="E61" s="3">
        <v>0</v>
      </c>
      <c r="G61" s="3">
        <v>0</v>
      </c>
      <c r="I61" s="3">
        <v>374950</v>
      </c>
      <c r="K61" s="3">
        <v>28736627396</v>
      </c>
      <c r="M61" s="3">
        <v>0</v>
      </c>
      <c r="O61" s="3">
        <v>0</v>
      </c>
      <c r="Q61" s="3">
        <v>374950</v>
      </c>
      <c r="S61" s="3">
        <v>89926</v>
      </c>
      <c r="U61" s="3">
        <v>28736627396</v>
      </c>
      <c r="W61" s="3">
        <v>33517133065.485001</v>
      </c>
      <c r="Y61" s="5">
        <v>1.0106077903564041E-2</v>
      </c>
      <c r="AA61" s="3"/>
      <c r="AB61" s="3"/>
    </row>
    <row r="62" spans="1:28">
      <c r="A62" s="1" t="s">
        <v>68</v>
      </c>
      <c r="C62" s="3">
        <v>0</v>
      </c>
      <c r="E62" s="3">
        <v>0</v>
      </c>
      <c r="G62" s="3">
        <v>0</v>
      </c>
      <c r="I62" s="3">
        <v>616442</v>
      </c>
      <c r="K62" s="3">
        <v>7663314601</v>
      </c>
      <c r="M62" s="3">
        <v>-616442</v>
      </c>
      <c r="O62" s="3">
        <v>8542072225</v>
      </c>
      <c r="Q62" s="3">
        <v>0</v>
      </c>
      <c r="S62" s="3">
        <v>0</v>
      </c>
      <c r="U62" s="3">
        <v>0</v>
      </c>
      <c r="W62" s="3">
        <v>0</v>
      </c>
      <c r="Y62" s="5">
        <v>0</v>
      </c>
      <c r="AA62" s="3"/>
      <c r="AB62" s="3"/>
    </row>
    <row r="63" spans="1:28">
      <c r="A63" s="1" t="s">
        <v>69</v>
      </c>
      <c r="C63" s="3">
        <v>0</v>
      </c>
      <c r="E63" s="3">
        <v>0</v>
      </c>
      <c r="G63" s="3">
        <v>0</v>
      </c>
      <c r="I63" s="3">
        <v>799451</v>
      </c>
      <c r="K63" s="3">
        <v>0</v>
      </c>
      <c r="M63" s="3">
        <v>0</v>
      </c>
      <c r="O63" s="3">
        <v>0</v>
      </c>
      <c r="Q63" s="3">
        <v>799451</v>
      </c>
      <c r="S63" s="3">
        <v>7370</v>
      </c>
      <c r="U63" s="3">
        <v>13092609027</v>
      </c>
      <c r="W63" s="3">
        <v>5856896744.4735003</v>
      </c>
      <c r="Y63" s="5">
        <v>1.7659700982519972E-3</v>
      </c>
      <c r="AA63" s="3"/>
      <c r="AB63" s="3"/>
    </row>
    <row r="64" spans="1:28" ht="22.5" thickBot="1">
      <c r="E64" s="4">
        <f>SUM(E9:E63)</f>
        <v>1307330485749</v>
      </c>
      <c r="G64" s="4">
        <f>SUM(G9:G63)</f>
        <v>1528777876238.8474</v>
      </c>
      <c r="K64" s="4">
        <f>SUM(K9:K63)</f>
        <v>293789094035</v>
      </c>
      <c r="O64" s="4">
        <f>SUM(O9:O63)</f>
        <v>53419871578</v>
      </c>
      <c r="U64" s="4">
        <f>SUM(U9:U63)</f>
        <v>1547474430630</v>
      </c>
      <c r="W64" s="4">
        <f>SUM(W9:W63)</f>
        <v>1882700529306.1399</v>
      </c>
      <c r="Y64" s="6">
        <f>SUM(Y9:Y63)</f>
        <v>0.56767141094899543</v>
      </c>
    </row>
    <row r="65" spans="25:25" ht="22.5" thickTop="1"/>
    <row r="68" spans="25:25">
      <c r="Y68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0"/>
  <sheetViews>
    <sheetView rightToLeft="1" topLeftCell="J18" workbookViewId="0">
      <selection activeCell="AA37" sqref="AA37"/>
    </sheetView>
  </sheetViews>
  <sheetFormatPr defaultRowHeight="21.75"/>
  <cols>
    <col min="1" max="1" width="33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9.855468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6" spans="1:37" ht="22.5">
      <c r="A6" s="11" t="s">
        <v>71</v>
      </c>
      <c r="B6" s="11" t="s">
        <v>71</v>
      </c>
      <c r="C6" s="11" t="s">
        <v>71</v>
      </c>
      <c r="D6" s="11" t="s">
        <v>71</v>
      </c>
      <c r="E6" s="11" t="s">
        <v>71</v>
      </c>
      <c r="F6" s="11" t="s">
        <v>71</v>
      </c>
      <c r="G6" s="11" t="s">
        <v>71</v>
      </c>
      <c r="H6" s="11" t="s">
        <v>71</v>
      </c>
      <c r="I6" s="11" t="s">
        <v>71</v>
      </c>
      <c r="J6" s="11" t="s">
        <v>71</v>
      </c>
      <c r="K6" s="11" t="s">
        <v>71</v>
      </c>
      <c r="L6" s="11" t="s">
        <v>71</v>
      </c>
      <c r="M6" s="11" t="s">
        <v>71</v>
      </c>
      <c r="O6" s="11" t="s">
        <v>286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>
      <c r="A7" s="10" t="s">
        <v>72</v>
      </c>
      <c r="C7" s="10" t="s">
        <v>73</v>
      </c>
      <c r="E7" s="10" t="s">
        <v>74</v>
      </c>
      <c r="G7" s="10" t="s">
        <v>75</v>
      </c>
      <c r="I7" s="10" t="s">
        <v>76</v>
      </c>
      <c r="K7" s="10" t="s">
        <v>77</v>
      </c>
      <c r="M7" s="10" t="s">
        <v>70</v>
      </c>
      <c r="O7" s="10" t="s">
        <v>7</v>
      </c>
      <c r="Q7" s="10" t="s">
        <v>8</v>
      </c>
      <c r="S7" s="10" t="s">
        <v>9</v>
      </c>
      <c r="U7" s="12" t="s">
        <v>10</v>
      </c>
      <c r="V7" s="12" t="s">
        <v>10</v>
      </c>
      <c r="W7" s="12" t="s">
        <v>10</v>
      </c>
      <c r="Y7" s="12" t="s">
        <v>11</v>
      </c>
      <c r="Z7" s="12" t="s">
        <v>11</v>
      </c>
      <c r="AA7" s="12" t="s">
        <v>11</v>
      </c>
      <c r="AC7" s="10" t="s">
        <v>7</v>
      </c>
      <c r="AE7" s="10" t="s">
        <v>78</v>
      </c>
      <c r="AG7" s="10" t="s">
        <v>8</v>
      </c>
      <c r="AI7" s="10" t="s">
        <v>9</v>
      </c>
      <c r="AK7" s="10" t="s">
        <v>13</v>
      </c>
    </row>
    <row r="8" spans="1:37" ht="22.5">
      <c r="A8" s="11" t="s">
        <v>72</v>
      </c>
      <c r="C8" s="11" t="s">
        <v>73</v>
      </c>
      <c r="E8" s="11" t="s">
        <v>74</v>
      </c>
      <c r="G8" s="11" t="s">
        <v>75</v>
      </c>
      <c r="I8" s="11" t="s">
        <v>76</v>
      </c>
      <c r="K8" s="11" t="s">
        <v>77</v>
      </c>
      <c r="M8" s="11" t="s">
        <v>70</v>
      </c>
      <c r="O8" s="11" t="s">
        <v>7</v>
      </c>
      <c r="Q8" s="11" t="s">
        <v>8</v>
      </c>
      <c r="S8" s="11" t="s">
        <v>9</v>
      </c>
      <c r="U8" s="12" t="s">
        <v>7</v>
      </c>
      <c r="W8" s="12" t="s">
        <v>8</v>
      </c>
      <c r="Y8" s="12" t="s">
        <v>7</v>
      </c>
      <c r="AA8" s="12" t="s">
        <v>14</v>
      </c>
      <c r="AC8" s="11" t="s">
        <v>7</v>
      </c>
      <c r="AE8" s="11" t="s">
        <v>78</v>
      </c>
      <c r="AG8" s="11" t="s">
        <v>8</v>
      </c>
      <c r="AI8" s="11" t="s">
        <v>9</v>
      </c>
      <c r="AK8" s="11" t="s">
        <v>13</v>
      </c>
    </row>
    <row r="9" spans="1:37">
      <c r="A9" s="1" t="s">
        <v>79</v>
      </c>
      <c r="C9" s="1" t="s">
        <v>80</v>
      </c>
      <c r="E9" s="1" t="s">
        <v>80</v>
      </c>
      <c r="G9" s="1" t="s">
        <v>81</v>
      </c>
      <c r="I9" s="1" t="s">
        <v>82</v>
      </c>
      <c r="K9" s="3">
        <v>19</v>
      </c>
      <c r="M9" s="3">
        <v>19</v>
      </c>
      <c r="O9" s="3">
        <v>3250</v>
      </c>
      <c r="Q9" s="3">
        <v>3151533205</v>
      </c>
      <c r="S9" s="3">
        <v>3216916828</v>
      </c>
      <c r="U9" s="3">
        <v>0</v>
      </c>
      <c r="W9" s="3">
        <v>0</v>
      </c>
      <c r="Y9" s="3">
        <v>3250</v>
      </c>
      <c r="AA9" s="3">
        <v>3249410938</v>
      </c>
      <c r="AC9" s="3">
        <v>0</v>
      </c>
      <c r="AE9" s="3">
        <v>0</v>
      </c>
      <c r="AG9" s="3">
        <v>0</v>
      </c>
      <c r="AI9" s="3">
        <v>0</v>
      </c>
      <c r="AK9" s="5">
        <v>0</v>
      </c>
    </row>
    <row r="10" spans="1:37">
      <c r="A10" s="1" t="s">
        <v>83</v>
      </c>
      <c r="C10" s="1" t="s">
        <v>80</v>
      </c>
      <c r="E10" s="1" t="s">
        <v>80</v>
      </c>
      <c r="G10" s="1" t="s">
        <v>84</v>
      </c>
      <c r="I10" s="1" t="s">
        <v>85</v>
      </c>
      <c r="K10" s="3">
        <v>20</v>
      </c>
      <c r="M10" s="3">
        <v>20</v>
      </c>
      <c r="O10" s="3">
        <v>5250</v>
      </c>
      <c r="Q10" s="3">
        <v>5251704726</v>
      </c>
      <c r="S10" s="3">
        <v>5249048437</v>
      </c>
      <c r="U10" s="3">
        <v>0</v>
      </c>
      <c r="W10" s="3">
        <v>0</v>
      </c>
      <c r="Y10" s="3">
        <v>5250</v>
      </c>
      <c r="AA10" s="3">
        <v>5249048438</v>
      </c>
      <c r="AC10" s="3">
        <v>0</v>
      </c>
      <c r="AE10" s="3">
        <v>0</v>
      </c>
      <c r="AG10" s="3">
        <v>0</v>
      </c>
      <c r="AI10" s="3">
        <v>0</v>
      </c>
      <c r="AK10" s="5">
        <v>0</v>
      </c>
    </row>
    <row r="11" spans="1:37">
      <c r="A11" s="1" t="s">
        <v>86</v>
      </c>
      <c r="C11" s="1" t="s">
        <v>80</v>
      </c>
      <c r="E11" s="1" t="s">
        <v>80</v>
      </c>
      <c r="G11" s="1" t="s">
        <v>87</v>
      </c>
      <c r="I11" s="1" t="s">
        <v>88</v>
      </c>
      <c r="K11" s="3">
        <v>0</v>
      </c>
      <c r="M11" s="3">
        <v>0</v>
      </c>
      <c r="O11" s="3">
        <v>10000</v>
      </c>
      <c r="Q11" s="3">
        <v>8351513437</v>
      </c>
      <c r="S11" s="3">
        <v>8376961400</v>
      </c>
      <c r="U11" s="3">
        <v>196310</v>
      </c>
      <c r="W11" s="3">
        <v>165471527920</v>
      </c>
      <c r="Y11" s="3">
        <v>123100</v>
      </c>
      <c r="AA11" s="3">
        <v>104125023930</v>
      </c>
      <c r="AC11" s="3">
        <v>83210</v>
      </c>
      <c r="AE11" s="3">
        <v>847980</v>
      </c>
      <c r="AG11" s="3">
        <v>70107194374</v>
      </c>
      <c r="AI11" s="3">
        <v>70547626724</v>
      </c>
      <c r="AK11" s="5">
        <v>2.1271503448440414E-2</v>
      </c>
    </row>
    <row r="12" spans="1:37">
      <c r="A12" s="1" t="s">
        <v>89</v>
      </c>
      <c r="C12" s="1" t="s">
        <v>80</v>
      </c>
      <c r="E12" s="1" t="s">
        <v>80</v>
      </c>
      <c r="G12" s="1" t="s">
        <v>90</v>
      </c>
      <c r="I12" s="1" t="s">
        <v>91</v>
      </c>
      <c r="K12" s="3">
        <v>0</v>
      </c>
      <c r="M12" s="3">
        <v>0</v>
      </c>
      <c r="O12" s="3">
        <v>2752</v>
      </c>
      <c r="Q12" s="3">
        <v>2319811386</v>
      </c>
      <c r="S12" s="3">
        <v>2515205028</v>
      </c>
      <c r="U12" s="3">
        <v>0</v>
      </c>
      <c r="W12" s="3">
        <v>0</v>
      </c>
      <c r="Y12" s="3">
        <v>0</v>
      </c>
      <c r="AA12" s="3">
        <v>0</v>
      </c>
      <c r="AC12" s="3">
        <v>2752</v>
      </c>
      <c r="AE12" s="3">
        <v>929762</v>
      </c>
      <c r="AG12" s="3">
        <v>2319811386</v>
      </c>
      <c r="AI12" s="3">
        <v>2558241258</v>
      </c>
      <c r="AK12" s="5">
        <v>7.7136028904820552E-4</v>
      </c>
    </row>
    <row r="13" spans="1:37">
      <c r="A13" s="1" t="s">
        <v>92</v>
      </c>
      <c r="C13" s="1" t="s">
        <v>80</v>
      </c>
      <c r="E13" s="1" t="s">
        <v>80</v>
      </c>
      <c r="G13" s="1" t="s">
        <v>93</v>
      </c>
      <c r="I13" s="1" t="s">
        <v>94</v>
      </c>
      <c r="K13" s="3">
        <v>0</v>
      </c>
      <c r="M13" s="3">
        <v>0</v>
      </c>
      <c r="O13" s="3">
        <v>105361</v>
      </c>
      <c r="Q13" s="3">
        <v>78370176704</v>
      </c>
      <c r="S13" s="3">
        <v>81437823959</v>
      </c>
      <c r="U13" s="3">
        <v>0</v>
      </c>
      <c r="W13" s="3">
        <v>0</v>
      </c>
      <c r="Y13" s="3">
        <v>81725</v>
      </c>
      <c r="AA13" s="3">
        <v>64678110514</v>
      </c>
      <c r="AC13" s="3">
        <v>23636</v>
      </c>
      <c r="AE13" s="3">
        <v>791642</v>
      </c>
      <c r="AG13" s="3">
        <v>17581054627</v>
      </c>
      <c r="AI13" s="3">
        <v>18707858897</v>
      </c>
      <c r="AK13" s="5">
        <v>5.6407891167952395E-3</v>
      </c>
    </row>
    <row r="14" spans="1:37">
      <c r="A14" s="1" t="s">
        <v>95</v>
      </c>
      <c r="C14" s="1" t="s">
        <v>80</v>
      </c>
      <c r="E14" s="1" t="s">
        <v>80</v>
      </c>
      <c r="G14" s="1" t="s">
        <v>96</v>
      </c>
      <c r="I14" s="1" t="s">
        <v>97</v>
      </c>
      <c r="K14" s="3">
        <v>0</v>
      </c>
      <c r="M14" s="3">
        <v>0</v>
      </c>
      <c r="O14" s="3">
        <v>78542</v>
      </c>
      <c r="Q14" s="3">
        <v>57851688353</v>
      </c>
      <c r="S14" s="3">
        <v>60106250155</v>
      </c>
      <c r="U14" s="3">
        <v>0</v>
      </c>
      <c r="W14" s="3">
        <v>0</v>
      </c>
      <c r="Y14" s="3">
        <v>0</v>
      </c>
      <c r="AA14" s="3">
        <v>0</v>
      </c>
      <c r="AC14" s="3">
        <v>78542</v>
      </c>
      <c r="AE14" s="3">
        <v>780830</v>
      </c>
      <c r="AG14" s="3">
        <v>57851688353</v>
      </c>
      <c r="AI14" s="3">
        <v>61316834169</v>
      </c>
      <c r="AK14" s="5">
        <v>1.8488237096565784E-2</v>
      </c>
    </row>
    <row r="15" spans="1:37">
      <c r="A15" s="1" t="s">
        <v>98</v>
      </c>
      <c r="C15" s="1" t="s">
        <v>80</v>
      </c>
      <c r="E15" s="1" t="s">
        <v>80</v>
      </c>
      <c r="G15" s="1" t="s">
        <v>99</v>
      </c>
      <c r="I15" s="1" t="s">
        <v>100</v>
      </c>
      <c r="K15" s="3">
        <v>0</v>
      </c>
      <c r="M15" s="3">
        <v>0</v>
      </c>
      <c r="O15" s="3">
        <v>6728</v>
      </c>
      <c r="Q15" s="3">
        <v>5096075112</v>
      </c>
      <c r="S15" s="3">
        <v>6282813033</v>
      </c>
      <c r="U15" s="3">
        <v>0</v>
      </c>
      <c r="W15" s="3">
        <v>0</v>
      </c>
      <c r="Y15" s="3">
        <v>0</v>
      </c>
      <c r="AA15" s="3">
        <v>0</v>
      </c>
      <c r="AC15" s="3">
        <v>6728</v>
      </c>
      <c r="AE15" s="3">
        <v>945599</v>
      </c>
      <c r="AG15" s="3">
        <v>5096075112</v>
      </c>
      <c r="AI15" s="3">
        <v>6360836961</v>
      </c>
      <c r="AK15" s="5">
        <v>1.9179180311794772E-3</v>
      </c>
    </row>
    <row r="16" spans="1:37">
      <c r="A16" s="1" t="s">
        <v>101</v>
      </c>
      <c r="C16" s="1" t="s">
        <v>80</v>
      </c>
      <c r="E16" s="1" t="s">
        <v>80</v>
      </c>
      <c r="G16" s="1" t="s">
        <v>102</v>
      </c>
      <c r="I16" s="1" t="s">
        <v>103</v>
      </c>
      <c r="K16" s="3">
        <v>0</v>
      </c>
      <c r="M16" s="3">
        <v>0</v>
      </c>
      <c r="O16" s="3">
        <v>8571</v>
      </c>
      <c r="Q16" s="3">
        <v>6553013264</v>
      </c>
      <c r="S16" s="3">
        <v>8085529862</v>
      </c>
      <c r="U16" s="3">
        <v>0</v>
      </c>
      <c r="W16" s="3">
        <v>0</v>
      </c>
      <c r="Y16" s="3">
        <v>0</v>
      </c>
      <c r="AA16" s="3">
        <v>0</v>
      </c>
      <c r="AC16" s="3">
        <v>8571</v>
      </c>
      <c r="AE16" s="3">
        <v>952468</v>
      </c>
      <c r="AG16" s="3">
        <v>6553013264</v>
      </c>
      <c r="AI16" s="3">
        <v>8162123574</v>
      </c>
      <c r="AK16" s="5">
        <v>2.4610415376577484E-3</v>
      </c>
    </row>
    <row r="17" spans="1:37">
      <c r="A17" s="1" t="s">
        <v>104</v>
      </c>
      <c r="C17" s="1" t="s">
        <v>80</v>
      </c>
      <c r="E17" s="1" t="s">
        <v>80</v>
      </c>
      <c r="G17" s="1" t="s">
        <v>105</v>
      </c>
      <c r="I17" s="1" t="s">
        <v>106</v>
      </c>
      <c r="K17" s="3">
        <v>0</v>
      </c>
      <c r="M17" s="3">
        <v>0</v>
      </c>
      <c r="O17" s="3">
        <v>738</v>
      </c>
      <c r="Q17" s="3">
        <v>617820172</v>
      </c>
      <c r="S17" s="3">
        <v>673837894</v>
      </c>
      <c r="U17" s="3">
        <v>200</v>
      </c>
      <c r="W17" s="3">
        <v>183266610</v>
      </c>
      <c r="Y17" s="3">
        <v>0</v>
      </c>
      <c r="AA17" s="3">
        <v>0</v>
      </c>
      <c r="AC17" s="3">
        <v>938</v>
      </c>
      <c r="AE17" s="3">
        <v>923155</v>
      </c>
      <c r="AG17" s="3">
        <v>801086782</v>
      </c>
      <c r="AI17" s="3">
        <v>865762442</v>
      </c>
      <c r="AK17" s="5">
        <v>2.6104448336131098E-4</v>
      </c>
    </row>
    <row r="18" spans="1:37">
      <c r="A18" s="1" t="s">
        <v>107</v>
      </c>
      <c r="C18" s="1" t="s">
        <v>80</v>
      </c>
      <c r="E18" s="1" t="s">
        <v>80</v>
      </c>
      <c r="G18" s="1" t="s">
        <v>108</v>
      </c>
      <c r="I18" s="1" t="s">
        <v>109</v>
      </c>
      <c r="K18" s="3">
        <v>15</v>
      </c>
      <c r="M18" s="3">
        <v>15</v>
      </c>
      <c r="O18" s="3">
        <v>1000</v>
      </c>
      <c r="Q18" s="3">
        <v>1000181250</v>
      </c>
      <c r="S18" s="3">
        <v>999818750</v>
      </c>
      <c r="U18" s="3">
        <v>0</v>
      </c>
      <c r="W18" s="3">
        <v>0</v>
      </c>
      <c r="Y18" s="3">
        <v>0</v>
      </c>
      <c r="AA18" s="3">
        <v>0</v>
      </c>
      <c r="AC18" s="3">
        <v>1000</v>
      </c>
      <c r="AE18" s="3">
        <v>1000000</v>
      </c>
      <c r="AG18" s="3">
        <v>1000181250</v>
      </c>
      <c r="AI18" s="3">
        <v>999818750</v>
      </c>
      <c r="AK18" s="5">
        <v>3.0146510911904599E-4</v>
      </c>
    </row>
    <row r="19" spans="1:37">
      <c r="A19" s="1" t="s">
        <v>110</v>
      </c>
      <c r="C19" s="1" t="s">
        <v>80</v>
      </c>
      <c r="E19" s="1" t="s">
        <v>80</v>
      </c>
      <c r="G19" s="1" t="s">
        <v>111</v>
      </c>
      <c r="I19" s="1" t="s">
        <v>112</v>
      </c>
      <c r="K19" s="3">
        <v>15</v>
      </c>
      <c r="M19" s="3">
        <v>15</v>
      </c>
      <c r="O19" s="3">
        <v>200000</v>
      </c>
      <c r="Q19" s="3">
        <v>193780000000</v>
      </c>
      <c r="S19" s="3">
        <v>209961937500</v>
      </c>
      <c r="U19" s="3">
        <v>0</v>
      </c>
      <c r="W19" s="3">
        <v>0</v>
      </c>
      <c r="Y19" s="3">
        <v>0</v>
      </c>
      <c r="AA19" s="3">
        <v>0</v>
      </c>
      <c r="AC19" s="3">
        <v>200000</v>
      </c>
      <c r="AE19" s="3">
        <v>1050000</v>
      </c>
      <c r="AG19" s="3">
        <v>193780000000</v>
      </c>
      <c r="AI19" s="3">
        <v>209961937500</v>
      </c>
      <c r="AK19" s="5">
        <v>6.3307672914999655E-2</v>
      </c>
    </row>
    <row r="20" spans="1:37">
      <c r="A20" s="1" t="s">
        <v>113</v>
      </c>
      <c r="C20" s="1" t="s">
        <v>80</v>
      </c>
      <c r="E20" s="1" t="s">
        <v>80</v>
      </c>
      <c r="G20" s="1" t="s">
        <v>114</v>
      </c>
      <c r="I20" s="1" t="s">
        <v>115</v>
      </c>
      <c r="K20" s="3">
        <v>15</v>
      </c>
      <c r="M20" s="3">
        <v>15</v>
      </c>
      <c r="O20" s="3">
        <v>300000</v>
      </c>
      <c r="Q20" s="3">
        <v>290932721998</v>
      </c>
      <c r="S20" s="3">
        <v>293946712500</v>
      </c>
      <c r="U20" s="3">
        <v>200000</v>
      </c>
      <c r="W20" s="3">
        <v>196018625000</v>
      </c>
      <c r="Y20" s="3">
        <v>0</v>
      </c>
      <c r="AA20" s="3">
        <v>0</v>
      </c>
      <c r="AC20" s="3">
        <v>500000</v>
      </c>
      <c r="AE20" s="3">
        <v>960000</v>
      </c>
      <c r="AG20" s="3">
        <v>486951346998</v>
      </c>
      <c r="AI20" s="3">
        <v>479913000000</v>
      </c>
      <c r="AK20" s="5">
        <v>0.14470325237714207</v>
      </c>
    </row>
    <row r="21" spans="1:37">
      <c r="A21" s="1" t="s">
        <v>116</v>
      </c>
      <c r="C21" s="1" t="s">
        <v>80</v>
      </c>
      <c r="E21" s="1" t="s">
        <v>80</v>
      </c>
      <c r="G21" s="1" t="s">
        <v>117</v>
      </c>
      <c r="I21" s="1" t="s">
        <v>118</v>
      </c>
      <c r="K21" s="3">
        <v>18</v>
      </c>
      <c r="M21" s="3">
        <v>18</v>
      </c>
      <c r="O21" s="3">
        <v>1000</v>
      </c>
      <c r="Q21" s="3">
        <v>930674250</v>
      </c>
      <c r="S21" s="3">
        <v>1042511010</v>
      </c>
      <c r="U21" s="3">
        <v>0</v>
      </c>
      <c r="W21" s="3">
        <v>0</v>
      </c>
      <c r="Y21" s="3">
        <v>0</v>
      </c>
      <c r="AA21" s="3">
        <v>0</v>
      </c>
      <c r="AC21" s="3">
        <v>1000</v>
      </c>
      <c r="AE21" s="3">
        <v>1042700</v>
      </c>
      <c r="AG21" s="3">
        <v>930674250</v>
      </c>
      <c r="AI21" s="3">
        <v>1042511010</v>
      </c>
      <c r="AK21" s="5">
        <v>3.1433766908997942E-4</v>
      </c>
    </row>
    <row r="22" spans="1:37">
      <c r="A22" s="1" t="s">
        <v>119</v>
      </c>
      <c r="C22" s="1" t="s">
        <v>80</v>
      </c>
      <c r="E22" s="1" t="s">
        <v>80</v>
      </c>
      <c r="G22" s="1" t="s">
        <v>120</v>
      </c>
      <c r="I22" s="1" t="s">
        <v>121</v>
      </c>
      <c r="K22" s="3">
        <v>18</v>
      </c>
      <c r="M22" s="3">
        <v>18</v>
      </c>
      <c r="O22" s="3">
        <v>200000</v>
      </c>
      <c r="Q22" s="3">
        <v>151400000000</v>
      </c>
      <c r="S22" s="3">
        <v>166987528023</v>
      </c>
      <c r="U22" s="3">
        <v>0</v>
      </c>
      <c r="W22" s="3">
        <v>0</v>
      </c>
      <c r="Y22" s="3">
        <v>0</v>
      </c>
      <c r="AA22" s="3">
        <v>0</v>
      </c>
      <c r="AC22" s="3">
        <v>200000</v>
      </c>
      <c r="AE22" s="3">
        <v>847716</v>
      </c>
      <c r="AG22" s="3">
        <v>151400000000</v>
      </c>
      <c r="AI22" s="3">
        <v>169512470295</v>
      </c>
      <c r="AK22" s="5">
        <v>5.1111359288392243E-2</v>
      </c>
    </row>
    <row r="23" spans="1:37">
      <c r="A23" s="1" t="s">
        <v>122</v>
      </c>
      <c r="C23" s="1" t="s">
        <v>80</v>
      </c>
      <c r="E23" s="1" t="s">
        <v>80</v>
      </c>
      <c r="G23" s="1" t="s">
        <v>123</v>
      </c>
      <c r="I23" s="1" t="s">
        <v>124</v>
      </c>
      <c r="K23" s="3">
        <v>0</v>
      </c>
      <c r="M23" s="3">
        <v>0</v>
      </c>
      <c r="O23" s="3">
        <v>0</v>
      </c>
      <c r="Q23" s="3">
        <v>0</v>
      </c>
      <c r="S23" s="3">
        <v>0</v>
      </c>
      <c r="U23" s="3">
        <v>74709</v>
      </c>
      <c r="W23" s="3">
        <v>65567653144</v>
      </c>
      <c r="Y23" s="3">
        <v>0</v>
      </c>
      <c r="AA23" s="3">
        <v>0</v>
      </c>
      <c r="AC23" s="3">
        <v>74709</v>
      </c>
      <c r="AE23" s="3">
        <v>883372</v>
      </c>
      <c r="AG23" s="3">
        <v>65567653144</v>
      </c>
      <c r="AI23" s="3">
        <v>65983877002</v>
      </c>
      <c r="AK23" s="5">
        <v>1.9895442729500362E-2</v>
      </c>
    </row>
    <row r="24" spans="1:37">
      <c r="A24" s="1" t="s">
        <v>125</v>
      </c>
      <c r="C24" s="1" t="s">
        <v>80</v>
      </c>
      <c r="E24" s="1" t="s">
        <v>80</v>
      </c>
      <c r="G24" s="1" t="s">
        <v>126</v>
      </c>
      <c r="I24" s="1" t="s">
        <v>127</v>
      </c>
      <c r="K24" s="3">
        <v>0</v>
      </c>
      <c r="M24" s="3">
        <v>0</v>
      </c>
      <c r="O24" s="3">
        <v>0</v>
      </c>
      <c r="Q24" s="3">
        <v>0</v>
      </c>
      <c r="S24" s="3">
        <v>0</v>
      </c>
      <c r="U24" s="3">
        <v>34845</v>
      </c>
      <c r="W24" s="3">
        <v>29803288059</v>
      </c>
      <c r="Y24" s="3">
        <v>15000</v>
      </c>
      <c r="AA24" s="3">
        <v>12852685032</v>
      </c>
      <c r="AC24" s="3">
        <v>19845</v>
      </c>
      <c r="AE24" s="3">
        <v>873944</v>
      </c>
      <c r="AG24" s="3">
        <v>16973633277</v>
      </c>
      <c r="AI24" s="3">
        <v>17340275185</v>
      </c>
      <c r="AK24" s="5">
        <v>5.2284356047536725E-3</v>
      </c>
    </row>
    <row r="25" spans="1:37">
      <c r="A25" s="1" t="s">
        <v>128</v>
      </c>
      <c r="C25" s="1" t="s">
        <v>80</v>
      </c>
      <c r="E25" s="1" t="s">
        <v>80</v>
      </c>
      <c r="G25" s="1" t="s">
        <v>129</v>
      </c>
      <c r="I25" s="1" t="s">
        <v>130</v>
      </c>
      <c r="K25" s="3">
        <v>0</v>
      </c>
      <c r="M25" s="3">
        <v>0</v>
      </c>
      <c r="O25" s="3">
        <v>0</v>
      </c>
      <c r="Q25" s="3">
        <v>0</v>
      </c>
      <c r="S25" s="3">
        <v>0</v>
      </c>
      <c r="U25" s="3">
        <v>199607</v>
      </c>
      <c r="W25" s="3">
        <v>170253047857</v>
      </c>
      <c r="Y25" s="3">
        <v>0</v>
      </c>
      <c r="AA25" s="3">
        <v>0</v>
      </c>
      <c r="AC25" s="3">
        <v>199607</v>
      </c>
      <c r="AE25" s="3">
        <v>857570</v>
      </c>
      <c r="AG25" s="3">
        <v>170253047857</v>
      </c>
      <c r="AI25" s="3">
        <v>171145949163</v>
      </c>
      <c r="AK25" s="5">
        <v>5.1603885443943211E-2</v>
      </c>
    </row>
    <row r="26" spans="1:37">
      <c r="A26" s="1" t="s">
        <v>131</v>
      </c>
      <c r="C26" s="1" t="s">
        <v>80</v>
      </c>
      <c r="E26" s="1" t="s">
        <v>80</v>
      </c>
      <c r="G26" s="1" t="s">
        <v>132</v>
      </c>
      <c r="I26" s="1" t="s">
        <v>133</v>
      </c>
      <c r="K26" s="3">
        <v>0</v>
      </c>
      <c r="M26" s="3">
        <v>0</v>
      </c>
      <c r="O26" s="3">
        <v>0</v>
      </c>
      <c r="Q26" s="3">
        <v>0</v>
      </c>
      <c r="S26" s="3">
        <v>0</v>
      </c>
      <c r="U26" s="3">
        <v>116716</v>
      </c>
      <c r="W26" s="3">
        <v>100820676717</v>
      </c>
      <c r="Y26" s="3">
        <v>0</v>
      </c>
      <c r="AA26" s="3">
        <v>0</v>
      </c>
      <c r="AC26" s="3">
        <v>116716</v>
      </c>
      <c r="AE26" s="3">
        <v>863512</v>
      </c>
      <c r="AG26" s="3">
        <v>100820676701</v>
      </c>
      <c r="AI26" s="3">
        <v>100767399189</v>
      </c>
      <c r="AK26" s="5">
        <v>3.0383361976512594E-2</v>
      </c>
    </row>
    <row r="27" spans="1:37">
      <c r="A27" s="1" t="s">
        <v>134</v>
      </c>
      <c r="C27" s="1" t="s">
        <v>80</v>
      </c>
      <c r="E27" s="1" t="s">
        <v>80</v>
      </c>
      <c r="G27" s="1" t="s">
        <v>135</v>
      </c>
      <c r="I27" s="1" t="s">
        <v>136</v>
      </c>
      <c r="K27" s="3">
        <v>0</v>
      </c>
      <c r="M27" s="3">
        <v>0</v>
      </c>
      <c r="O27" s="3">
        <v>0</v>
      </c>
      <c r="Q27" s="3">
        <v>0</v>
      </c>
      <c r="S27" s="3">
        <v>0</v>
      </c>
      <c r="U27" s="3">
        <v>574</v>
      </c>
      <c r="W27" s="3">
        <v>531861459</v>
      </c>
      <c r="Y27" s="3">
        <v>0</v>
      </c>
      <c r="AA27" s="3">
        <v>0</v>
      </c>
      <c r="AC27" s="3">
        <v>574</v>
      </c>
      <c r="AE27" s="3">
        <v>940000</v>
      </c>
      <c r="AG27" s="3">
        <v>531861459</v>
      </c>
      <c r="AI27" s="3">
        <v>539462204</v>
      </c>
      <c r="AK27" s="5">
        <v>1.6265851405013263E-4</v>
      </c>
    </row>
    <row r="28" spans="1:37" ht="22.5" thickBot="1">
      <c r="Q28" s="4">
        <f>SUM(Q9:Q27)</f>
        <v>805606913857</v>
      </c>
      <c r="S28" s="4">
        <f>SUM(S9:S27)</f>
        <v>848882894379</v>
      </c>
      <c r="W28" s="4">
        <f>SUM(W9:W27)</f>
        <v>728649946766</v>
      </c>
      <c r="AA28" s="4">
        <f>SUM(AA9:AA27)</f>
        <v>190154278852</v>
      </c>
      <c r="AG28" s="4">
        <f>SUM(AG9:AG27)</f>
        <v>1348518998834</v>
      </c>
      <c r="AI28" s="4">
        <f>SUM(AI9:AI27)</f>
        <v>1385725984323</v>
      </c>
      <c r="AK28" s="6">
        <f>SUM(AK9:AK27)</f>
        <v>0.41782376563055112</v>
      </c>
    </row>
    <row r="29" spans="1:37" ht="22.5" thickTop="1"/>
    <row r="30" spans="1:37">
      <c r="AK30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3:AK3"/>
    <mergeCell ref="A4:AK4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I10" sqref="I10"/>
    </sheetView>
  </sheetViews>
  <sheetFormatPr defaultRowHeight="21.7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13" t="s">
        <v>138</v>
      </c>
      <c r="C6" s="11" t="s">
        <v>139</v>
      </c>
      <c r="D6" s="11" t="s">
        <v>139</v>
      </c>
      <c r="E6" s="11" t="s">
        <v>139</v>
      </c>
      <c r="F6" s="11" t="s">
        <v>139</v>
      </c>
      <c r="G6" s="11" t="s">
        <v>139</v>
      </c>
      <c r="H6" s="11" t="s">
        <v>139</v>
      </c>
      <c r="I6" s="11" t="s">
        <v>139</v>
      </c>
      <c r="K6" s="11" t="s">
        <v>286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>
      <c r="A7" s="11" t="s">
        <v>138</v>
      </c>
      <c r="C7" s="12" t="s">
        <v>140</v>
      </c>
      <c r="E7" s="12" t="s">
        <v>141</v>
      </c>
      <c r="G7" s="12" t="s">
        <v>142</v>
      </c>
      <c r="I7" s="12" t="s">
        <v>77</v>
      </c>
      <c r="K7" s="12" t="s">
        <v>143</v>
      </c>
      <c r="M7" s="12" t="s">
        <v>144</v>
      </c>
      <c r="O7" s="12" t="s">
        <v>145</v>
      </c>
      <c r="Q7" s="12" t="s">
        <v>143</v>
      </c>
      <c r="S7" s="12" t="s">
        <v>137</v>
      </c>
    </row>
    <row r="8" spans="1:19">
      <c r="A8" s="1" t="s">
        <v>146</v>
      </c>
      <c r="C8" s="1" t="s">
        <v>147</v>
      </c>
      <c r="E8" s="1" t="s">
        <v>148</v>
      </c>
      <c r="G8" s="1" t="s">
        <v>149</v>
      </c>
      <c r="I8" s="1">
        <v>8</v>
      </c>
      <c r="K8" s="3">
        <v>152489719047</v>
      </c>
      <c r="M8" s="3">
        <v>817645843979</v>
      </c>
      <c r="O8" s="3">
        <v>970135563026</v>
      </c>
      <c r="Q8" s="3">
        <v>2436156824</v>
      </c>
      <c r="S8" s="5">
        <v>7.3454941986061831E-4</v>
      </c>
    </row>
    <row r="9" spans="1:19">
      <c r="A9" s="1" t="s">
        <v>150</v>
      </c>
      <c r="C9" s="1" t="s">
        <v>151</v>
      </c>
      <c r="E9" s="1" t="s">
        <v>148</v>
      </c>
      <c r="G9" s="1" t="s">
        <v>152</v>
      </c>
      <c r="I9" s="1">
        <v>10</v>
      </c>
      <c r="K9" s="3">
        <v>15123856568</v>
      </c>
      <c r="M9" s="3">
        <v>109444536</v>
      </c>
      <c r="O9" s="3">
        <v>15233301104</v>
      </c>
      <c r="Q9" s="3">
        <v>5767173640</v>
      </c>
      <c r="S9" s="5">
        <v>1.7389168093627828E-3</v>
      </c>
    </row>
    <row r="10" spans="1:19" ht="22.5" thickBot="1">
      <c r="K10" s="4">
        <f>SUM(K8:K9)</f>
        <v>167613575615</v>
      </c>
      <c r="M10" s="4">
        <f>SUM(M8:M9)</f>
        <v>817755288515</v>
      </c>
      <c r="O10" s="4">
        <f>SUM(O8:O9)</f>
        <v>985368864130</v>
      </c>
      <c r="Q10" s="4">
        <f>SUM(Q8:Q9)</f>
        <v>8203330464</v>
      </c>
      <c r="S10" s="6">
        <f>SUM(S8:S9)</f>
        <v>2.4734662292234012E-3</v>
      </c>
    </row>
    <row r="11" spans="1:19" ht="22.5" thickTop="1"/>
    <row r="13" spans="1:19">
      <c r="S13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E22" sqref="E22"/>
    </sheetView>
  </sheetViews>
  <sheetFormatPr defaultRowHeight="21.75"/>
  <cols>
    <col min="1" max="1" width="24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9" t="s">
        <v>0</v>
      </c>
      <c r="B2" s="9"/>
      <c r="C2" s="9"/>
      <c r="D2" s="9"/>
      <c r="E2" s="9"/>
      <c r="F2" s="9"/>
      <c r="G2" s="9"/>
    </row>
    <row r="3" spans="1:7" ht="22.5">
      <c r="A3" s="9" t="s">
        <v>153</v>
      </c>
      <c r="B3" s="9"/>
      <c r="C3" s="9"/>
      <c r="D3" s="9"/>
      <c r="E3" s="9"/>
      <c r="F3" s="9"/>
      <c r="G3" s="9"/>
    </row>
    <row r="4" spans="1:7" ht="22.5">
      <c r="A4" s="9" t="s">
        <v>2</v>
      </c>
      <c r="B4" s="9"/>
      <c r="C4" s="9"/>
      <c r="D4" s="9"/>
      <c r="E4" s="9"/>
      <c r="F4" s="9"/>
      <c r="G4" s="9"/>
    </row>
    <row r="6" spans="1:7" ht="22.5">
      <c r="A6" s="11" t="s">
        <v>157</v>
      </c>
      <c r="C6" s="11" t="s">
        <v>143</v>
      </c>
      <c r="E6" s="11" t="s">
        <v>273</v>
      </c>
      <c r="G6" s="11" t="s">
        <v>13</v>
      </c>
    </row>
    <row r="7" spans="1:7">
      <c r="A7" s="1" t="s">
        <v>283</v>
      </c>
      <c r="C7" s="3">
        <f>'سرمایه‌گذاری در سهام'!I111</f>
        <v>121933426477</v>
      </c>
      <c r="E7" s="5">
        <v>0.95112472850245122</v>
      </c>
      <c r="G7" s="5">
        <v>3.6765337435558175E-2</v>
      </c>
    </row>
    <row r="8" spans="1:7">
      <c r="A8" s="1" t="s">
        <v>284</v>
      </c>
      <c r="C8" s="3">
        <f>'سرمایه‌گذاری در اوراق بهادار'!I36</f>
        <v>5865114287</v>
      </c>
      <c r="E8" s="5">
        <v>4.5750007975958691E-2</v>
      </c>
      <c r="G8" s="5">
        <v>1.7684478496988885E-3</v>
      </c>
    </row>
    <row r="9" spans="1:7">
      <c r="A9" s="1" t="s">
        <v>285</v>
      </c>
      <c r="C9" s="3">
        <f>'درآمد سپرده بانکی'!E11</f>
        <v>400653457</v>
      </c>
      <c r="E9" s="5">
        <v>3.125241547973509E-3</v>
      </c>
      <c r="G9" s="5">
        <v>1.2080493402772053E-4</v>
      </c>
    </row>
    <row r="10" spans="1:7">
      <c r="A10" s="1" t="s">
        <v>281</v>
      </c>
      <c r="C10" s="3">
        <f>'سایر درآمدها'!C10</f>
        <v>2817</v>
      </c>
      <c r="E10" s="5">
        <v>2.1973616567699738E-8</v>
      </c>
      <c r="G10" s="5">
        <v>8.4938116272409633E-10</v>
      </c>
    </row>
    <row r="11" spans="1:7" ht="22.5" thickBot="1">
      <c r="C11" s="4">
        <f>SUM(C7:C10)</f>
        <v>128199197038</v>
      </c>
      <c r="E11" s="8">
        <f>SUM(E7:E10)</f>
        <v>1</v>
      </c>
      <c r="G11" s="8">
        <f>SUM(G7:G10)</f>
        <v>3.8654591068665943E-2</v>
      </c>
    </row>
    <row r="12" spans="1:7" ht="22.5" thickTop="1"/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topLeftCell="A4" workbookViewId="0">
      <selection activeCell="G20" sqref="G20"/>
    </sheetView>
  </sheetViews>
  <sheetFormatPr defaultRowHeight="21.7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153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11" t="s">
        <v>154</v>
      </c>
      <c r="B6" s="11" t="s">
        <v>154</v>
      </c>
      <c r="C6" s="11" t="s">
        <v>154</v>
      </c>
      <c r="D6" s="11" t="s">
        <v>154</v>
      </c>
      <c r="E6" s="11" t="s">
        <v>154</v>
      </c>
      <c r="F6" s="11" t="s">
        <v>154</v>
      </c>
      <c r="G6" s="11" t="s">
        <v>154</v>
      </c>
      <c r="I6" s="11" t="s">
        <v>155</v>
      </c>
      <c r="J6" s="11" t="s">
        <v>155</v>
      </c>
      <c r="K6" s="11" t="s">
        <v>155</v>
      </c>
      <c r="L6" s="11" t="s">
        <v>155</v>
      </c>
      <c r="M6" s="11" t="s">
        <v>155</v>
      </c>
      <c r="O6" s="11" t="s">
        <v>156</v>
      </c>
      <c r="P6" s="11" t="s">
        <v>156</v>
      </c>
      <c r="Q6" s="11" t="s">
        <v>156</v>
      </c>
      <c r="R6" s="11" t="s">
        <v>156</v>
      </c>
      <c r="S6" s="11" t="s">
        <v>156</v>
      </c>
    </row>
    <row r="7" spans="1:19" ht="22.5">
      <c r="A7" s="12" t="s">
        <v>157</v>
      </c>
      <c r="C7" s="12" t="s">
        <v>158</v>
      </c>
      <c r="E7" s="12" t="s">
        <v>76</v>
      </c>
      <c r="G7" s="12" t="s">
        <v>77</v>
      </c>
      <c r="I7" s="12" t="s">
        <v>159</v>
      </c>
      <c r="K7" s="12" t="s">
        <v>160</v>
      </c>
      <c r="M7" s="12" t="s">
        <v>161</v>
      </c>
      <c r="O7" s="12" t="s">
        <v>159</v>
      </c>
      <c r="Q7" s="12" t="s">
        <v>160</v>
      </c>
      <c r="S7" s="12" t="s">
        <v>161</v>
      </c>
    </row>
    <row r="8" spans="1:19">
      <c r="A8" s="1" t="s">
        <v>113</v>
      </c>
      <c r="C8" s="1" t="s">
        <v>162</v>
      </c>
      <c r="E8" s="1" t="s">
        <v>115</v>
      </c>
      <c r="G8" s="3">
        <v>15</v>
      </c>
      <c r="I8" s="3">
        <v>5054724247</v>
      </c>
      <c r="K8" s="1" t="s">
        <v>162</v>
      </c>
      <c r="M8" s="3">
        <v>5054724247</v>
      </c>
      <c r="O8" s="3">
        <v>25868043922</v>
      </c>
      <c r="Q8" s="1" t="s">
        <v>162</v>
      </c>
      <c r="S8" s="3">
        <v>25868043922</v>
      </c>
    </row>
    <row r="9" spans="1:19">
      <c r="A9" s="1" t="s">
        <v>110</v>
      </c>
      <c r="C9" s="1" t="s">
        <v>162</v>
      </c>
      <c r="E9" s="1" t="s">
        <v>112</v>
      </c>
      <c r="G9" s="3">
        <v>15</v>
      </c>
      <c r="I9" s="3">
        <v>2321956463</v>
      </c>
      <c r="K9" s="1" t="s">
        <v>162</v>
      </c>
      <c r="M9" s="3">
        <v>2321956463</v>
      </c>
      <c r="O9" s="3">
        <v>17924785003</v>
      </c>
      <c r="Q9" s="1" t="s">
        <v>162</v>
      </c>
      <c r="S9" s="3">
        <v>17924785003</v>
      </c>
    </row>
    <row r="10" spans="1:19">
      <c r="A10" s="1" t="s">
        <v>107</v>
      </c>
      <c r="C10" s="1" t="s">
        <v>162</v>
      </c>
      <c r="E10" s="1" t="s">
        <v>109</v>
      </c>
      <c r="G10" s="3">
        <v>15</v>
      </c>
      <c r="I10" s="3">
        <v>11750874</v>
      </c>
      <c r="K10" s="1" t="s">
        <v>162</v>
      </c>
      <c r="M10" s="3">
        <v>11750874</v>
      </c>
      <c r="O10" s="3">
        <v>12909333</v>
      </c>
      <c r="Q10" s="1" t="s">
        <v>162</v>
      </c>
      <c r="S10" s="3">
        <v>12909333</v>
      </c>
    </row>
    <row r="11" spans="1:19">
      <c r="A11" s="1" t="s">
        <v>116</v>
      </c>
      <c r="C11" s="1" t="s">
        <v>162</v>
      </c>
      <c r="E11" s="1" t="s">
        <v>118</v>
      </c>
      <c r="G11" s="3">
        <v>18</v>
      </c>
      <c r="I11" s="3">
        <v>15347049</v>
      </c>
      <c r="K11" s="1" t="s">
        <v>162</v>
      </c>
      <c r="M11" s="3">
        <v>15347049</v>
      </c>
      <c r="O11" s="3">
        <v>179289902</v>
      </c>
      <c r="Q11" s="1" t="s">
        <v>162</v>
      </c>
      <c r="S11" s="3">
        <v>179289902</v>
      </c>
    </row>
    <row r="12" spans="1:19">
      <c r="A12" s="1" t="s">
        <v>163</v>
      </c>
      <c r="C12" s="1" t="s">
        <v>162</v>
      </c>
      <c r="E12" s="1" t="s">
        <v>164</v>
      </c>
      <c r="G12" s="3">
        <v>16</v>
      </c>
      <c r="I12" s="3">
        <v>0</v>
      </c>
      <c r="K12" s="1" t="s">
        <v>162</v>
      </c>
      <c r="M12" s="3">
        <v>0</v>
      </c>
      <c r="O12" s="3">
        <v>6995069558</v>
      </c>
      <c r="Q12" s="1" t="s">
        <v>162</v>
      </c>
      <c r="S12" s="3">
        <v>6995069558</v>
      </c>
    </row>
    <row r="13" spans="1:19">
      <c r="A13" s="1" t="s">
        <v>79</v>
      </c>
      <c r="C13" s="1" t="s">
        <v>162</v>
      </c>
      <c r="E13" s="1" t="s">
        <v>82</v>
      </c>
      <c r="G13" s="3">
        <v>19</v>
      </c>
      <c r="I13" s="3">
        <v>39004016</v>
      </c>
      <c r="K13" s="1" t="s">
        <v>162</v>
      </c>
      <c r="M13" s="3">
        <v>39004016</v>
      </c>
      <c r="O13" s="3">
        <v>610156790</v>
      </c>
      <c r="Q13" s="1" t="s">
        <v>162</v>
      </c>
      <c r="S13" s="3">
        <v>610156790</v>
      </c>
    </row>
    <row r="14" spans="1:19">
      <c r="A14" s="1" t="s">
        <v>83</v>
      </c>
      <c r="C14" s="1" t="s">
        <v>162</v>
      </c>
      <c r="E14" s="1" t="s">
        <v>85</v>
      </c>
      <c r="G14" s="3">
        <v>20</v>
      </c>
      <c r="I14" s="3">
        <v>74909590</v>
      </c>
      <c r="K14" s="1" t="s">
        <v>162</v>
      </c>
      <c r="M14" s="3">
        <v>74909590</v>
      </c>
      <c r="O14" s="3">
        <v>1035897874</v>
      </c>
      <c r="Q14" s="1" t="s">
        <v>162</v>
      </c>
      <c r="S14" s="3">
        <v>1035897874</v>
      </c>
    </row>
    <row r="15" spans="1:19">
      <c r="A15" s="1" t="s">
        <v>165</v>
      </c>
      <c r="C15" s="1" t="s">
        <v>162</v>
      </c>
      <c r="E15" s="1" t="s">
        <v>166</v>
      </c>
      <c r="G15" s="3">
        <v>15</v>
      </c>
      <c r="I15" s="3">
        <v>0</v>
      </c>
      <c r="K15" s="1" t="s">
        <v>162</v>
      </c>
      <c r="M15" s="3">
        <v>0</v>
      </c>
      <c r="O15" s="3">
        <v>997639383</v>
      </c>
      <c r="Q15" s="1" t="s">
        <v>162</v>
      </c>
      <c r="S15" s="3">
        <v>997639383</v>
      </c>
    </row>
    <row r="16" spans="1:19">
      <c r="A16" s="1" t="s">
        <v>167</v>
      </c>
      <c r="C16" s="1" t="s">
        <v>162</v>
      </c>
      <c r="E16" s="1" t="s">
        <v>168</v>
      </c>
      <c r="G16" s="3">
        <v>20</v>
      </c>
      <c r="I16" s="3">
        <v>0</v>
      </c>
      <c r="K16" s="1" t="s">
        <v>162</v>
      </c>
      <c r="M16" s="3">
        <v>0</v>
      </c>
      <c r="O16" s="3">
        <v>9860788800</v>
      </c>
      <c r="Q16" s="1" t="s">
        <v>162</v>
      </c>
      <c r="S16" s="3">
        <v>9860788800</v>
      </c>
    </row>
    <row r="17" spans="1:19">
      <c r="A17" s="1" t="s">
        <v>169</v>
      </c>
      <c r="C17" s="3">
        <v>30</v>
      </c>
      <c r="E17" s="1" t="s">
        <v>162</v>
      </c>
      <c r="G17" s="1">
        <v>8</v>
      </c>
      <c r="I17" s="3">
        <v>0</v>
      </c>
      <c r="K17" s="3">
        <v>0</v>
      </c>
      <c r="M17" s="3">
        <v>0</v>
      </c>
      <c r="O17" s="3">
        <v>2798696578</v>
      </c>
      <c r="Q17" s="3">
        <v>0</v>
      </c>
      <c r="S17" s="3">
        <v>2798696578</v>
      </c>
    </row>
    <row r="18" spans="1:19">
      <c r="A18" s="1" t="s">
        <v>146</v>
      </c>
      <c r="C18" s="3">
        <v>1</v>
      </c>
      <c r="E18" s="1" t="s">
        <v>162</v>
      </c>
      <c r="G18" s="1">
        <v>8</v>
      </c>
      <c r="I18" s="3">
        <v>301208921</v>
      </c>
      <c r="K18" s="3">
        <v>0</v>
      </c>
      <c r="M18" s="3">
        <v>301208921</v>
      </c>
      <c r="O18" s="3">
        <v>15337422607</v>
      </c>
      <c r="Q18" s="3">
        <v>0</v>
      </c>
      <c r="S18" s="3">
        <v>15337422607</v>
      </c>
    </row>
    <row r="19" spans="1:19">
      <c r="A19" s="1" t="s">
        <v>150</v>
      </c>
      <c r="C19" s="3">
        <v>17</v>
      </c>
      <c r="E19" s="1" t="s">
        <v>162</v>
      </c>
      <c r="G19" s="1">
        <v>10</v>
      </c>
      <c r="I19" s="3">
        <v>99444536</v>
      </c>
      <c r="K19" s="3">
        <v>0</v>
      </c>
      <c r="M19" s="3">
        <v>99444536</v>
      </c>
      <c r="O19" s="3">
        <v>1505760139</v>
      </c>
      <c r="Q19" s="3">
        <v>0</v>
      </c>
      <c r="S19" s="3">
        <v>1505760139</v>
      </c>
    </row>
    <row r="20" spans="1:19" ht="22.5" thickBot="1">
      <c r="I20" s="4">
        <f>SUM(I8:I19)</f>
        <v>7918345696</v>
      </c>
      <c r="K20" s="4">
        <f>SUM(K8:K19)</f>
        <v>0</v>
      </c>
      <c r="M20" s="4">
        <f>SUM(M8:M19)</f>
        <v>7918345696</v>
      </c>
      <c r="O20" s="4">
        <f>SUM(O8:O19)</f>
        <v>83126459889</v>
      </c>
      <c r="Q20" s="4">
        <f>SUM(Q8:Q19)</f>
        <v>0</v>
      </c>
      <c r="S20" s="4">
        <f>SUM(S8:S19)</f>
        <v>83126459889</v>
      </c>
    </row>
    <row r="21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4"/>
  <sheetViews>
    <sheetView rightToLeft="1" topLeftCell="A28" workbookViewId="0">
      <selection activeCell="O29" sqref="O29"/>
    </sheetView>
  </sheetViews>
  <sheetFormatPr defaultRowHeight="21.7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153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13" t="s">
        <v>3</v>
      </c>
      <c r="C6" s="11" t="s">
        <v>170</v>
      </c>
      <c r="D6" s="11" t="s">
        <v>170</v>
      </c>
      <c r="E6" s="11" t="s">
        <v>170</v>
      </c>
      <c r="F6" s="11" t="s">
        <v>170</v>
      </c>
      <c r="G6" s="11" t="s">
        <v>170</v>
      </c>
      <c r="I6" s="11" t="s">
        <v>155</v>
      </c>
      <c r="J6" s="11" t="s">
        <v>155</v>
      </c>
      <c r="K6" s="11" t="s">
        <v>155</v>
      </c>
      <c r="L6" s="11" t="s">
        <v>155</v>
      </c>
      <c r="M6" s="11" t="s">
        <v>155</v>
      </c>
      <c r="O6" s="11" t="s">
        <v>156</v>
      </c>
      <c r="P6" s="11" t="s">
        <v>156</v>
      </c>
      <c r="Q6" s="11" t="s">
        <v>156</v>
      </c>
      <c r="R6" s="11" t="s">
        <v>156</v>
      </c>
      <c r="S6" s="11" t="s">
        <v>156</v>
      </c>
    </row>
    <row r="7" spans="1:19" ht="22.5">
      <c r="A7" s="11" t="s">
        <v>3</v>
      </c>
      <c r="C7" s="12" t="s">
        <v>171</v>
      </c>
      <c r="E7" s="12" t="s">
        <v>172</v>
      </c>
      <c r="G7" s="12" t="s">
        <v>173</v>
      </c>
      <c r="I7" s="12" t="s">
        <v>174</v>
      </c>
      <c r="K7" s="12" t="s">
        <v>160</v>
      </c>
      <c r="M7" s="12" t="s">
        <v>175</v>
      </c>
      <c r="O7" s="12" t="s">
        <v>174</v>
      </c>
      <c r="Q7" s="12" t="s">
        <v>160</v>
      </c>
      <c r="S7" s="12" t="s">
        <v>175</v>
      </c>
    </row>
    <row r="8" spans="1:19">
      <c r="A8" s="1" t="s">
        <v>41</v>
      </c>
      <c r="C8" s="1" t="s">
        <v>176</v>
      </c>
      <c r="E8" s="3">
        <v>2170086</v>
      </c>
      <c r="G8" s="3">
        <v>1300</v>
      </c>
      <c r="I8" s="3">
        <v>2821111800</v>
      </c>
      <c r="K8" s="3">
        <v>202660924</v>
      </c>
      <c r="M8" s="3">
        <v>2618450876</v>
      </c>
      <c r="O8" s="3">
        <v>2821111800</v>
      </c>
      <c r="Q8" s="3">
        <v>202660924</v>
      </c>
      <c r="S8" s="3">
        <v>2618450876</v>
      </c>
    </row>
    <row r="9" spans="1:19">
      <c r="A9" s="1" t="s">
        <v>42</v>
      </c>
      <c r="C9" s="1" t="s">
        <v>177</v>
      </c>
      <c r="E9" s="3">
        <v>1803534</v>
      </c>
      <c r="G9" s="3">
        <v>800</v>
      </c>
      <c r="I9" s="3">
        <v>0</v>
      </c>
      <c r="K9" s="3">
        <v>0</v>
      </c>
      <c r="M9" s="3">
        <v>0</v>
      </c>
      <c r="O9" s="3">
        <v>1442827200</v>
      </c>
      <c r="Q9" s="3">
        <v>0</v>
      </c>
      <c r="S9" s="3">
        <v>1442827200</v>
      </c>
    </row>
    <row r="10" spans="1:19">
      <c r="A10" s="7" t="s">
        <v>43</v>
      </c>
      <c r="C10" s="1" t="s">
        <v>178</v>
      </c>
      <c r="E10" s="3">
        <v>3772758</v>
      </c>
      <c r="G10" s="3">
        <v>800</v>
      </c>
      <c r="I10" s="3">
        <v>3018206400</v>
      </c>
      <c r="K10" s="3">
        <v>64733649</v>
      </c>
      <c r="M10" s="3">
        <v>2953472751</v>
      </c>
      <c r="O10" s="3">
        <v>4551589370</v>
      </c>
      <c r="Q10" s="3">
        <v>64733649</v>
      </c>
      <c r="S10" s="3">
        <f>O10-Q10</f>
        <v>4486855721</v>
      </c>
    </row>
    <row r="11" spans="1:19">
      <c r="A11" s="1" t="s">
        <v>60</v>
      </c>
      <c r="C11" s="1" t="s">
        <v>177</v>
      </c>
      <c r="E11" s="3">
        <v>4925177</v>
      </c>
      <c r="G11" s="3">
        <v>250</v>
      </c>
      <c r="I11" s="3">
        <v>0</v>
      </c>
      <c r="K11" s="3">
        <v>0</v>
      </c>
      <c r="M11" s="3">
        <v>0</v>
      </c>
      <c r="O11" s="3">
        <v>1231294250</v>
      </c>
      <c r="Q11" s="3">
        <v>0</v>
      </c>
      <c r="S11" s="3">
        <v>1231294250</v>
      </c>
    </row>
    <row r="12" spans="1:19">
      <c r="A12" s="1" t="s">
        <v>179</v>
      </c>
      <c r="C12" s="1" t="s">
        <v>180</v>
      </c>
      <c r="E12" s="3">
        <v>3486941</v>
      </c>
      <c r="G12" s="3">
        <v>900</v>
      </c>
      <c r="I12" s="3">
        <v>0</v>
      </c>
      <c r="K12" s="3">
        <v>0</v>
      </c>
      <c r="M12" s="3">
        <v>0</v>
      </c>
      <c r="O12" s="3">
        <v>3138246900</v>
      </c>
      <c r="Q12" s="3">
        <v>0</v>
      </c>
      <c r="S12" s="3">
        <v>3138246900</v>
      </c>
    </row>
    <row r="13" spans="1:19">
      <c r="A13" s="1" t="s">
        <v>29</v>
      </c>
      <c r="C13" s="1" t="s">
        <v>181</v>
      </c>
      <c r="E13" s="3">
        <v>2869808</v>
      </c>
      <c r="G13" s="3">
        <v>600</v>
      </c>
      <c r="I13" s="3">
        <v>0</v>
      </c>
      <c r="K13" s="3">
        <v>0</v>
      </c>
      <c r="M13" s="3">
        <v>0</v>
      </c>
      <c r="O13" s="3">
        <v>1721884800</v>
      </c>
      <c r="Q13" s="3">
        <v>0</v>
      </c>
      <c r="S13" s="3">
        <v>1721884800</v>
      </c>
    </row>
    <row r="14" spans="1:19">
      <c r="A14" s="1" t="s">
        <v>56</v>
      </c>
      <c r="C14" s="1" t="s">
        <v>182</v>
      </c>
      <c r="E14" s="3">
        <v>888279</v>
      </c>
      <c r="G14" s="3">
        <v>1250</v>
      </c>
      <c r="I14" s="3">
        <v>0</v>
      </c>
      <c r="K14" s="3">
        <v>0</v>
      </c>
      <c r="M14" s="3">
        <v>0</v>
      </c>
      <c r="O14" s="3">
        <v>1110348750</v>
      </c>
      <c r="Q14" s="3">
        <v>139624693</v>
      </c>
      <c r="S14" s="3">
        <v>970724057</v>
      </c>
    </row>
    <row r="15" spans="1:19">
      <c r="A15" s="1" t="s">
        <v>24</v>
      </c>
      <c r="C15" s="1" t="s">
        <v>183</v>
      </c>
      <c r="E15" s="3">
        <v>1274382</v>
      </c>
      <c r="G15" s="3">
        <v>200</v>
      </c>
      <c r="I15" s="3">
        <v>0</v>
      </c>
      <c r="K15" s="3">
        <v>0</v>
      </c>
      <c r="M15" s="3">
        <v>0</v>
      </c>
      <c r="O15" s="3">
        <v>254876400</v>
      </c>
      <c r="Q15" s="3">
        <v>0</v>
      </c>
      <c r="S15" s="3">
        <v>254876400</v>
      </c>
    </row>
    <row r="16" spans="1:19">
      <c r="A16" s="1" t="s">
        <v>184</v>
      </c>
      <c r="C16" s="1" t="s">
        <v>185</v>
      </c>
      <c r="E16" s="3">
        <v>300940</v>
      </c>
      <c r="G16" s="3">
        <v>2850</v>
      </c>
      <c r="I16" s="3">
        <v>0</v>
      </c>
      <c r="K16" s="3">
        <v>0</v>
      </c>
      <c r="M16" s="3">
        <v>0</v>
      </c>
      <c r="O16" s="3">
        <v>857679000</v>
      </c>
      <c r="Q16" s="3">
        <v>0</v>
      </c>
      <c r="S16" s="3">
        <v>857679000</v>
      </c>
    </row>
    <row r="17" spans="1:19">
      <c r="A17" s="1" t="s">
        <v>45</v>
      </c>
      <c r="C17" s="1" t="s">
        <v>186</v>
      </c>
      <c r="E17" s="3">
        <v>2467600</v>
      </c>
      <c r="G17" s="3">
        <v>1100</v>
      </c>
      <c r="I17" s="3">
        <v>2714360000</v>
      </c>
      <c r="K17" s="3">
        <v>306990361</v>
      </c>
      <c r="M17" s="3">
        <v>2407369639</v>
      </c>
      <c r="O17" s="3">
        <v>2714360000</v>
      </c>
      <c r="Q17" s="3">
        <v>306990361</v>
      </c>
      <c r="S17" s="3">
        <v>2407369639</v>
      </c>
    </row>
    <row r="18" spans="1:19">
      <c r="A18" s="1" t="s">
        <v>51</v>
      </c>
      <c r="C18" s="1" t="s">
        <v>187</v>
      </c>
      <c r="E18" s="3">
        <v>2683958</v>
      </c>
      <c r="G18" s="3">
        <v>225</v>
      </c>
      <c r="I18" s="3">
        <v>0</v>
      </c>
      <c r="K18" s="3">
        <v>0</v>
      </c>
      <c r="M18" s="3">
        <v>0</v>
      </c>
      <c r="O18" s="3">
        <v>603890550</v>
      </c>
      <c r="Q18" s="3">
        <v>0</v>
      </c>
      <c r="S18" s="3">
        <v>603890550</v>
      </c>
    </row>
    <row r="19" spans="1:19">
      <c r="A19" s="1" t="s">
        <v>188</v>
      </c>
      <c r="C19" s="1" t="s">
        <v>189</v>
      </c>
      <c r="E19" s="3">
        <v>285714</v>
      </c>
      <c r="G19" s="3">
        <v>4000</v>
      </c>
      <c r="I19" s="3">
        <v>0</v>
      </c>
      <c r="K19" s="3">
        <v>0</v>
      </c>
      <c r="M19" s="3">
        <v>0</v>
      </c>
      <c r="O19" s="3">
        <v>1142856000</v>
      </c>
      <c r="Q19" s="3">
        <v>0</v>
      </c>
      <c r="S19" s="3">
        <v>1142856000</v>
      </c>
    </row>
    <row r="20" spans="1:19">
      <c r="A20" s="1" t="s">
        <v>190</v>
      </c>
      <c r="C20" s="1" t="s">
        <v>177</v>
      </c>
      <c r="E20" s="3">
        <v>1701551</v>
      </c>
      <c r="G20" s="3">
        <v>26</v>
      </c>
      <c r="I20" s="3">
        <v>0</v>
      </c>
      <c r="K20" s="3">
        <v>0</v>
      </c>
      <c r="M20" s="3">
        <v>0</v>
      </c>
      <c r="O20" s="3">
        <v>44240326</v>
      </c>
      <c r="Q20" s="3">
        <v>30281</v>
      </c>
      <c r="S20" s="3">
        <v>44210045</v>
      </c>
    </row>
    <row r="21" spans="1:19">
      <c r="A21" s="1" t="s">
        <v>47</v>
      </c>
      <c r="C21" s="1" t="s">
        <v>185</v>
      </c>
      <c r="E21" s="3">
        <v>1409370</v>
      </c>
      <c r="G21" s="3">
        <v>600</v>
      </c>
      <c r="I21" s="3">
        <v>0</v>
      </c>
      <c r="K21" s="3">
        <v>0</v>
      </c>
      <c r="M21" s="3">
        <v>0</v>
      </c>
      <c r="O21" s="3">
        <v>845622000</v>
      </c>
      <c r="Q21" s="3">
        <v>0</v>
      </c>
      <c r="S21" s="3">
        <v>845622000</v>
      </c>
    </row>
    <row r="22" spans="1:19">
      <c r="A22" s="1" t="s">
        <v>18</v>
      </c>
      <c r="C22" s="1" t="s">
        <v>191</v>
      </c>
      <c r="E22" s="3">
        <v>480098</v>
      </c>
      <c r="G22" s="3">
        <v>6800</v>
      </c>
      <c r="I22" s="3">
        <v>0</v>
      </c>
      <c r="K22" s="3">
        <v>0</v>
      </c>
      <c r="M22" s="3">
        <v>0</v>
      </c>
      <c r="O22" s="3">
        <v>3264666400</v>
      </c>
      <c r="Q22" s="3">
        <v>0</v>
      </c>
      <c r="S22" s="3">
        <v>3264666400</v>
      </c>
    </row>
    <row r="23" spans="1:19">
      <c r="A23" s="1" t="s">
        <v>55</v>
      </c>
      <c r="C23" s="1" t="s">
        <v>192</v>
      </c>
      <c r="E23" s="3">
        <v>2994008</v>
      </c>
      <c r="G23" s="3">
        <v>1250</v>
      </c>
      <c r="I23" s="3">
        <v>0</v>
      </c>
      <c r="K23" s="3">
        <v>0</v>
      </c>
      <c r="M23" s="3">
        <v>0</v>
      </c>
      <c r="O23" s="3">
        <v>3742460000</v>
      </c>
      <c r="Q23" s="3">
        <v>0</v>
      </c>
      <c r="S23" s="3">
        <f>O23-Q23</f>
        <v>3742460000</v>
      </c>
    </row>
    <row r="24" spans="1:19">
      <c r="A24" s="1" t="s">
        <v>36</v>
      </c>
      <c r="C24" s="1" t="s">
        <v>193</v>
      </c>
      <c r="E24" s="3">
        <v>1990806</v>
      </c>
      <c r="G24" s="3">
        <v>630</v>
      </c>
      <c r="I24" s="3">
        <v>0</v>
      </c>
      <c r="K24" s="3">
        <v>0</v>
      </c>
      <c r="M24" s="3">
        <v>0</v>
      </c>
      <c r="O24" s="3">
        <v>1254207780</v>
      </c>
      <c r="Q24" s="3">
        <v>30999123</v>
      </c>
      <c r="S24" s="3">
        <v>1223208657</v>
      </c>
    </row>
    <row r="25" spans="1:19">
      <c r="A25" s="1" t="s">
        <v>61</v>
      </c>
      <c r="C25" s="1" t="s">
        <v>194</v>
      </c>
      <c r="E25" s="3">
        <v>755569</v>
      </c>
      <c r="G25" s="3">
        <v>1500</v>
      </c>
      <c r="I25" s="3">
        <v>0</v>
      </c>
      <c r="K25" s="3">
        <v>0</v>
      </c>
      <c r="M25" s="3">
        <v>0</v>
      </c>
      <c r="O25" s="3">
        <v>1133353500</v>
      </c>
      <c r="Q25" s="3">
        <v>0</v>
      </c>
      <c r="S25" s="3">
        <v>1133353500</v>
      </c>
    </row>
    <row r="26" spans="1:19">
      <c r="A26" s="1" t="s">
        <v>57</v>
      </c>
      <c r="C26" s="1" t="s">
        <v>195</v>
      </c>
      <c r="E26" s="3">
        <v>23550</v>
      </c>
      <c r="G26" s="3">
        <v>1600</v>
      </c>
      <c r="I26" s="3">
        <v>0</v>
      </c>
      <c r="K26" s="3">
        <v>0</v>
      </c>
      <c r="M26" s="3">
        <v>0</v>
      </c>
      <c r="O26" s="3">
        <v>37680000</v>
      </c>
      <c r="Q26" s="3">
        <v>1534928</v>
      </c>
      <c r="S26" s="3">
        <v>36145072</v>
      </c>
    </row>
    <row r="27" spans="1:19">
      <c r="A27" s="1" t="s">
        <v>196</v>
      </c>
      <c r="C27" s="1" t="s">
        <v>197</v>
      </c>
      <c r="E27" s="3">
        <v>1809303</v>
      </c>
      <c r="G27" s="3">
        <v>1850</v>
      </c>
      <c r="I27" s="3">
        <v>0</v>
      </c>
      <c r="K27" s="3">
        <v>0</v>
      </c>
      <c r="M27" s="3">
        <v>0</v>
      </c>
      <c r="O27" s="3">
        <v>3347210550</v>
      </c>
      <c r="Q27" s="3">
        <v>0</v>
      </c>
      <c r="S27" s="3">
        <v>3347210550</v>
      </c>
    </row>
    <row r="28" spans="1:19">
      <c r="A28" s="1" t="s">
        <v>63</v>
      </c>
      <c r="C28" s="1" t="s">
        <v>198</v>
      </c>
      <c r="E28" s="3">
        <v>249926</v>
      </c>
      <c r="G28" s="3">
        <v>500</v>
      </c>
      <c r="I28" s="3">
        <v>124963000</v>
      </c>
      <c r="K28" s="3">
        <v>16878889</v>
      </c>
      <c r="M28" s="3">
        <v>108084111</v>
      </c>
      <c r="O28" s="3">
        <v>124963000</v>
      </c>
      <c r="Q28" s="3">
        <v>16878889</v>
      </c>
      <c r="S28" s="3">
        <v>108084111</v>
      </c>
    </row>
    <row r="29" spans="1:19">
      <c r="A29" s="1" t="s">
        <v>15</v>
      </c>
      <c r="C29" s="1" t="s">
        <v>199</v>
      </c>
      <c r="E29" s="3">
        <v>1569132</v>
      </c>
      <c r="G29" s="3">
        <v>200</v>
      </c>
      <c r="I29" s="3">
        <v>0</v>
      </c>
      <c r="K29" s="3">
        <v>0</v>
      </c>
      <c r="M29" s="3">
        <v>0</v>
      </c>
      <c r="O29" s="3">
        <v>313829093</v>
      </c>
      <c r="Q29" s="3">
        <v>0</v>
      </c>
      <c r="S29" s="3">
        <v>313829093</v>
      </c>
    </row>
    <row r="30" spans="1:19">
      <c r="A30" s="1" t="s">
        <v>20</v>
      </c>
      <c r="C30" s="1" t="s">
        <v>200</v>
      </c>
      <c r="E30" s="3">
        <v>442000</v>
      </c>
      <c r="G30" s="3">
        <v>2400</v>
      </c>
      <c r="I30" s="3">
        <v>0</v>
      </c>
      <c r="K30" s="3">
        <v>0</v>
      </c>
      <c r="M30" s="3">
        <v>0</v>
      </c>
      <c r="O30" s="3">
        <v>1060800000</v>
      </c>
      <c r="Q30" s="3">
        <v>0</v>
      </c>
      <c r="S30" s="3">
        <v>1060800000</v>
      </c>
    </row>
    <row r="31" spans="1:19">
      <c r="A31" s="1" t="s">
        <v>53</v>
      </c>
      <c r="C31" s="1" t="s">
        <v>193</v>
      </c>
      <c r="E31" s="3">
        <v>2323110</v>
      </c>
      <c r="G31" s="3">
        <v>350</v>
      </c>
      <c r="I31" s="3">
        <v>0</v>
      </c>
      <c r="K31" s="3">
        <v>0</v>
      </c>
      <c r="M31" s="3">
        <v>0</v>
      </c>
      <c r="O31" s="3">
        <v>813088500</v>
      </c>
      <c r="Q31" s="3">
        <v>20096376</v>
      </c>
      <c r="S31" s="3">
        <v>792992124</v>
      </c>
    </row>
    <row r="32" spans="1:19">
      <c r="A32" s="1" t="s">
        <v>25</v>
      </c>
      <c r="C32" s="1" t="s">
        <v>201</v>
      </c>
      <c r="E32" s="3">
        <v>1644199</v>
      </c>
      <c r="G32" s="3">
        <v>600</v>
      </c>
      <c r="I32" s="3">
        <v>986519400</v>
      </c>
      <c r="K32" s="3">
        <v>140268916</v>
      </c>
      <c r="M32" s="3">
        <v>846250484</v>
      </c>
      <c r="O32" s="3">
        <v>986519400</v>
      </c>
      <c r="Q32" s="3">
        <v>140268916</v>
      </c>
      <c r="S32" s="3">
        <v>846250484</v>
      </c>
    </row>
    <row r="33" spans="1:19">
      <c r="A33" s="1" t="s">
        <v>59</v>
      </c>
      <c r="C33" s="1" t="s">
        <v>202</v>
      </c>
      <c r="E33" s="3">
        <v>468783</v>
      </c>
      <c r="G33" s="3">
        <v>1650</v>
      </c>
      <c r="I33" s="3">
        <v>0</v>
      </c>
      <c r="K33" s="3">
        <v>0</v>
      </c>
      <c r="M33" s="3">
        <v>0</v>
      </c>
      <c r="O33" s="3">
        <v>773491950</v>
      </c>
      <c r="Q33" s="3">
        <v>0</v>
      </c>
      <c r="S33" s="3">
        <v>773491950</v>
      </c>
    </row>
    <row r="34" spans="1:19">
      <c r="A34" s="1" t="s">
        <v>203</v>
      </c>
      <c r="C34" s="1" t="s">
        <v>177</v>
      </c>
      <c r="E34" s="3">
        <v>173208</v>
      </c>
      <c r="G34" s="3">
        <v>9500</v>
      </c>
      <c r="I34" s="3">
        <v>0</v>
      </c>
      <c r="K34" s="3">
        <v>0</v>
      </c>
      <c r="M34" s="3">
        <v>0</v>
      </c>
      <c r="O34" s="3">
        <v>1645476000</v>
      </c>
      <c r="Q34" s="3">
        <v>1126267</v>
      </c>
      <c r="S34" s="3">
        <v>1644349733</v>
      </c>
    </row>
    <row r="35" spans="1:19">
      <c r="A35" s="7" t="s">
        <v>27</v>
      </c>
      <c r="C35" s="1" t="s">
        <v>204</v>
      </c>
      <c r="E35" s="3">
        <v>612000</v>
      </c>
      <c r="G35" s="3">
        <v>867</v>
      </c>
      <c r="I35" s="3">
        <v>530604000</v>
      </c>
      <c r="K35" s="3">
        <v>11032008</v>
      </c>
      <c r="M35" s="3">
        <v>519571992</v>
      </c>
      <c r="O35" s="3">
        <v>902604000</v>
      </c>
      <c r="Q35" s="3">
        <v>11032008</v>
      </c>
      <c r="S35" s="3">
        <f>O35-Q35</f>
        <v>891571992</v>
      </c>
    </row>
    <row r="36" spans="1:19">
      <c r="A36" s="1" t="s">
        <v>21</v>
      </c>
      <c r="C36" s="1" t="s">
        <v>205</v>
      </c>
      <c r="E36" s="3">
        <v>810674</v>
      </c>
      <c r="G36" s="3">
        <v>4200</v>
      </c>
      <c r="I36" s="3">
        <v>0</v>
      </c>
      <c r="K36" s="3">
        <v>0</v>
      </c>
      <c r="M36" s="3">
        <v>0</v>
      </c>
      <c r="O36" s="3">
        <v>3404830800</v>
      </c>
      <c r="Q36" s="3">
        <v>0</v>
      </c>
      <c r="S36" s="3">
        <v>3404830800</v>
      </c>
    </row>
    <row r="37" spans="1:19">
      <c r="A37" s="1" t="s">
        <v>23</v>
      </c>
      <c r="C37" s="1" t="s">
        <v>206</v>
      </c>
      <c r="E37" s="3">
        <v>223626</v>
      </c>
      <c r="G37" s="3">
        <v>10000</v>
      </c>
      <c r="I37" s="3">
        <v>0</v>
      </c>
      <c r="K37" s="3">
        <v>0</v>
      </c>
      <c r="M37" s="3">
        <v>0</v>
      </c>
      <c r="O37" s="3">
        <v>2236260000</v>
      </c>
      <c r="Q37" s="3">
        <v>0</v>
      </c>
      <c r="S37" s="3">
        <v>2236260000</v>
      </c>
    </row>
    <row r="38" spans="1:19">
      <c r="A38" s="1" t="s">
        <v>48</v>
      </c>
      <c r="C38" s="1" t="s">
        <v>207</v>
      </c>
      <c r="E38" s="3">
        <v>14663</v>
      </c>
      <c r="G38" s="3">
        <v>2770</v>
      </c>
      <c r="I38" s="3">
        <v>0</v>
      </c>
      <c r="K38" s="3">
        <v>0</v>
      </c>
      <c r="M38" s="3">
        <v>0</v>
      </c>
      <c r="O38" s="3">
        <v>40616510</v>
      </c>
      <c r="Q38" s="3">
        <v>0</v>
      </c>
      <c r="S38" s="3">
        <v>40616510</v>
      </c>
    </row>
    <row r="39" spans="1:19">
      <c r="A39" s="1" t="s">
        <v>58</v>
      </c>
      <c r="C39" s="1" t="s">
        <v>208</v>
      </c>
      <c r="E39" s="3">
        <v>48475</v>
      </c>
      <c r="G39" s="3">
        <v>1500</v>
      </c>
      <c r="I39" s="3">
        <v>0</v>
      </c>
      <c r="K39" s="3">
        <v>0</v>
      </c>
      <c r="M39" s="3">
        <v>0</v>
      </c>
      <c r="O39" s="3">
        <v>72712500</v>
      </c>
      <c r="Q39" s="3">
        <v>0</v>
      </c>
      <c r="S39" s="3">
        <v>72712500</v>
      </c>
    </row>
    <row r="40" spans="1:19">
      <c r="A40" s="1" t="s">
        <v>44</v>
      </c>
      <c r="C40" s="1" t="s">
        <v>209</v>
      </c>
      <c r="E40" s="3">
        <v>20385</v>
      </c>
      <c r="G40" s="3">
        <v>2300</v>
      </c>
      <c r="I40" s="3">
        <v>0</v>
      </c>
      <c r="K40" s="3">
        <v>0</v>
      </c>
      <c r="M40" s="3">
        <v>0</v>
      </c>
      <c r="O40" s="3">
        <v>46885500</v>
      </c>
      <c r="Q40" s="3">
        <v>0</v>
      </c>
      <c r="S40" s="3">
        <v>46885500</v>
      </c>
    </row>
    <row r="41" spans="1:19">
      <c r="A41" s="1" t="s">
        <v>46</v>
      </c>
      <c r="C41" s="1" t="s">
        <v>210</v>
      </c>
      <c r="E41" s="3">
        <v>22020</v>
      </c>
      <c r="G41" s="3">
        <v>326</v>
      </c>
      <c r="I41" s="3">
        <v>0</v>
      </c>
      <c r="K41" s="3">
        <v>0</v>
      </c>
      <c r="M41" s="3">
        <v>0</v>
      </c>
      <c r="O41" s="3">
        <v>7178520</v>
      </c>
      <c r="Q41" s="3">
        <v>0</v>
      </c>
      <c r="S41" s="3">
        <v>7178520</v>
      </c>
    </row>
    <row r="42" spans="1:19">
      <c r="A42" s="1" t="s">
        <v>19</v>
      </c>
      <c r="C42" s="1" t="s">
        <v>211</v>
      </c>
      <c r="E42" s="3">
        <v>560000</v>
      </c>
      <c r="G42" s="3">
        <v>410</v>
      </c>
      <c r="I42" s="3">
        <v>0</v>
      </c>
      <c r="K42" s="3">
        <v>0</v>
      </c>
      <c r="M42" s="3">
        <v>0</v>
      </c>
      <c r="O42" s="3">
        <v>229600000</v>
      </c>
      <c r="Q42" s="3">
        <v>0</v>
      </c>
      <c r="S42" s="3">
        <v>229600000</v>
      </c>
    </row>
    <row r="43" spans="1:19">
      <c r="A43" s="1" t="s">
        <v>26</v>
      </c>
      <c r="C43" s="1" t="s">
        <v>212</v>
      </c>
      <c r="E43" s="3">
        <v>240000</v>
      </c>
      <c r="G43" s="3">
        <v>500</v>
      </c>
      <c r="I43" s="3">
        <v>0</v>
      </c>
      <c r="K43" s="3">
        <v>0</v>
      </c>
      <c r="M43" s="3">
        <v>0</v>
      </c>
      <c r="O43" s="3">
        <v>120000000</v>
      </c>
      <c r="Q43" s="3">
        <v>0</v>
      </c>
      <c r="S43" s="3">
        <v>120000000</v>
      </c>
    </row>
    <row r="44" spans="1:19">
      <c r="A44" s="1" t="s">
        <v>67</v>
      </c>
      <c r="C44" s="1" t="s">
        <v>213</v>
      </c>
      <c r="E44" s="3">
        <v>193000</v>
      </c>
      <c r="G44" s="3">
        <v>8740</v>
      </c>
      <c r="I44" s="3">
        <v>0</v>
      </c>
      <c r="K44" s="3">
        <v>0</v>
      </c>
      <c r="M44" s="3">
        <v>0</v>
      </c>
      <c r="O44" s="3">
        <v>1686820000</v>
      </c>
      <c r="Q44" s="3">
        <v>0</v>
      </c>
      <c r="S44" s="3">
        <v>1686820000</v>
      </c>
    </row>
    <row r="45" spans="1:19">
      <c r="A45" s="1" t="s">
        <v>40</v>
      </c>
      <c r="C45" s="1" t="s">
        <v>214</v>
      </c>
      <c r="E45" s="3">
        <v>1177463</v>
      </c>
      <c r="G45" s="3">
        <v>4660</v>
      </c>
      <c r="I45" s="3">
        <v>0</v>
      </c>
      <c r="K45" s="3">
        <v>0</v>
      </c>
      <c r="M45" s="3">
        <v>0</v>
      </c>
      <c r="O45" s="3">
        <v>5486977580</v>
      </c>
      <c r="Q45" s="3">
        <v>0</v>
      </c>
      <c r="S45" s="3">
        <v>5486977580</v>
      </c>
    </row>
    <row r="46" spans="1:19">
      <c r="A46" s="1" t="s">
        <v>215</v>
      </c>
      <c r="C46" s="1" t="s">
        <v>216</v>
      </c>
      <c r="E46" s="3">
        <v>111100</v>
      </c>
      <c r="G46" s="3">
        <v>356</v>
      </c>
      <c r="I46" s="3">
        <v>0</v>
      </c>
      <c r="K46" s="3">
        <v>0</v>
      </c>
      <c r="M46" s="3">
        <v>0</v>
      </c>
      <c r="O46" s="3">
        <v>39551600</v>
      </c>
      <c r="Q46" s="3">
        <v>925957</v>
      </c>
      <c r="S46" s="3">
        <v>38625643</v>
      </c>
    </row>
    <row r="47" spans="1:19">
      <c r="A47" s="1" t="s">
        <v>217</v>
      </c>
      <c r="C47" s="1" t="s">
        <v>218</v>
      </c>
      <c r="E47" s="3">
        <v>1507573</v>
      </c>
      <c r="G47" s="3">
        <v>770</v>
      </c>
      <c r="I47" s="3">
        <v>0</v>
      </c>
      <c r="K47" s="3">
        <v>0</v>
      </c>
      <c r="M47" s="3">
        <v>0</v>
      </c>
      <c r="O47" s="3">
        <v>1160831210</v>
      </c>
      <c r="Q47" s="3">
        <v>7111968</v>
      </c>
      <c r="S47" s="3">
        <v>1153719242</v>
      </c>
    </row>
    <row r="48" spans="1:19">
      <c r="A48" s="1" t="s">
        <v>219</v>
      </c>
      <c r="C48" s="1" t="s">
        <v>220</v>
      </c>
      <c r="E48" s="3">
        <v>21250</v>
      </c>
      <c r="G48" s="3">
        <v>15</v>
      </c>
      <c r="I48" s="3">
        <v>0</v>
      </c>
      <c r="K48" s="3">
        <v>0</v>
      </c>
      <c r="M48" s="3">
        <v>0</v>
      </c>
      <c r="O48" s="3">
        <v>318750</v>
      </c>
      <c r="Q48" s="3">
        <v>12582</v>
      </c>
      <c r="S48" s="3">
        <v>306168</v>
      </c>
    </row>
    <row r="49" spans="1:19">
      <c r="A49" s="1" t="s">
        <v>221</v>
      </c>
      <c r="C49" s="1" t="s">
        <v>216</v>
      </c>
      <c r="E49" s="3">
        <v>42500</v>
      </c>
      <c r="G49" s="3">
        <v>257</v>
      </c>
      <c r="I49" s="3">
        <v>0</v>
      </c>
      <c r="K49" s="3">
        <v>0</v>
      </c>
      <c r="M49" s="3">
        <v>0</v>
      </c>
      <c r="O49" s="3">
        <v>10922500</v>
      </c>
      <c r="Q49" s="3">
        <v>255711</v>
      </c>
      <c r="S49" s="3">
        <v>10666789</v>
      </c>
    </row>
    <row r="50" spans="1:19" ht="22.5" thickBot="1">
      <c r="I50" s="4">
        <f>SUM(I8:I49)</f>
        <v>10195764600</v>
      </c>
      <c r="K50" s="4">
        <f>SUM(K8:K49)</f>
        <v>742564747</v>
      </c>
      <c r="M50" s="4">
        <f>SUM(M8:M49)</f>
        <v>9453199853</v>
      </c>
      <c r="O50" s="4">
        <f>SUM(O8:O49)</f>
        <v>56424682989</v>
      </c>
      <c r="Q50" s="4">
        <f>SUM(Q8:Q49)</f>
        <v>944282633</v>
      </c>
      <c r="S50" s="4">
        <f>SUM(S8:S49)</f>
        <v>55480400356</v>
      </c>
    </row>
    <row r="51" spans="1:19" ht="22.5" thickTop="1"/>
    <row r="52" spans="1:19">
      <c r="O52" s="3"/>
      <c r="Q52" s="3"/>
    </row>
    <row r="53" spans="1:19">
      <c r="K53" s="3"/>
      <c r="O53" s="3"/>
      <c r="Q53" s="3"/>
      <c r="S53" s="3"/>
    </row>
    <row r="54" spans="1:19">
      <c r="M54" s="3"/>
      <c r="O54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86"/>
  <sheetViews>
    <sheetView rightToLeft="1" topLeftCell="A59" workbookViewId="0">
      <selection activeCell="Q62" sqref="Q62:Q78"/>
    </sheetView>
  </sheetViews>
  <sheetFormatPr defaultRowHeight="21.75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13.7109375" style="1" bestFit="1" customWidth="1"/>
    <col min="20" max="16384" width="9.140625" style="1"/>
  </cols>
  <sheetData>
    <row r="2" spans="1:20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0" ht="22.5">
      <c r="A3" s="9" t="s">
        <v>153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0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20" ht="22.5">
      <c r="A6" s="13" t="s">
        <v>3</v>
      </c>
      <c r="C6" s="11" t="s">
        <v>155</v>
      </c>
      <c r="D6" s="11" t="s">
        <v>155</v>
      </c>
      <c r="E6" s="11" t="s">
        <v>155</v>
      </c>
      <c r="F6" s="11" t="s">
        <v>155</v>
      </c>
      <c r="G6" s="11" t="s">
        <v>155</v>
      </c>
      <c r="H6" s="11" t="s">
        <v>155</v>
      </c>
      <c r="I6" s="11" t="s">
        <v>155</v>
      </c>
      <c r="K6" s="11" t="s">
        <v>156</v>
      </c>
      <c r="L6" s="11" t="s">
        <v>156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</row>
    <row r="7" spans="1:20" ht="22.5">
      <c r="A7" s="11" t="s">
        <v>3</v>
      </c>
      <c r="C7" s="12" t="s">
        <v>7</v>
      </c>
      <c r="E7" s="12" t="s">
        <v>222</v>
      </c>
      <c r="G7" s="12" t="s">
        <v>223</v>
      </c>
      <c r="I7" s="12" t="s">
        <v>224</v>
      </c>
      <c r="K7" s="12" t="s">
        <v>7</v>
      </c>
      <c r="M7" s="12" t="s">
        <v>222</v>
      </c>
      <c r="O7" s="12" t="s">
        <v>223</v>
      </c>
      <c r="Q7" s="12" t="s">
        <v>224</v>
      </c>
    </row>
    <row r="8" spans="1:20">
      <c r="A8" s="1" t="s">
        <v>31</v>
      </c>
      <c r="C8" s="3">
        <v>114343</v>
      </c>
      <c r="E8" s="3">
        <v>3479213996</v>
      </c>
      <c r="G8" s="3">
        <v>3632658585</v>
      </c>
      <c r="I8" s="3">
        <v>-153444589</v>
      </c>
      <c r="K8" s="3">
        <v>114343</v>
      </c>
      <c r="M8" s="3">
        <v>3479213996</v>
      </c>
      <c r="O8" s="3">
        <v>4226574651</v>
      </c>
      <c r="Q8" s="3">
        <v>-747360655</v>
      </c>
      <c r="S8" s="3"/>
      <c r="T8" s="3"/>
    </row>
    <row r="9" spans="1:20">
      <c r="A9" s="1" t="s">
        <v>69</v>
      </c>
      <c r="C9" s="3">
        <v>799451</v>
      </c>
      <c r="E9" s="3">
        <v>5856896744</v>
      </c>
      <c r="G9" s="3">
        <v>13092609026</v>
      </c>
      <c r="I9" s="3">
        <v>-7235712282</v>
      </c>
      <c r="K9" s="3">
        <v>799451</v>
      </c>
      <c r="M9" s="3">
        <v>5856896744</v>
      </c>
      <c r="O9" s="3">
        <v>13092609026</v>
      </c>
      <c r="Q9" s="3">
        <v>-7235712282</v>
      </c>
      <c r="S9" s="3"/>
      <c r="T9" s="3"/>
    </row>
    <row r="10" spans="1:20">
      <c r="A10" s="1" t="s">
        <v>36</v>
      </c>
      <c r="C10" s="3">
        <v>1990806</v>
      </c>
      <c r="E10" s="3">
        <v>25785857977</v>
      </c>
      <c r="G10" s="3">
        <v>24242268627</v>
      </c>
      <c r="I10" s="3">
        <v>1543589350</v>
      </c>
      <c r="K10" s="3">
        <v>1990806</v>
      </c>
      <c r="M10" s="3">
        <v>25785857977</v>
      </c>
      <c r="O10" s="3">
        <v>8471087071</v>
      </c>
      <c r="Q10" s="3">
        <v>17314770906</v>
      </c>
      <c r="S10" s="3"/>
      <c r="T10" s="3"/>
    </row>
    <row r="11" spans="1:20">
      <c r="A11" s="1" t="s">
        <v>61</v>
      </c>
      <c r="C11" s="3">
        <v>1144563</v>
      </c>
      <c r="E11" s="3">
        <v>45382685686</v>
      </c>
      <c r="G11" s="3">
        <v>43315464505</v>
      </c>
      <c r="I11" s="3">
        <v>2067221181</v>
      </c>
      <c r="K11" s="3">
        <v>1144563</v>
      </c>
      <c r="M11" s="3">
        <v>45382685686</v>
      </c>
      <c r="O11" s="3">
        <v>28676278692</v>
      </c>
      <c r="Q11" s="3">
        <v>16706406994</v>
      </c>
      <c r="S11" s="3"/>
      <c r="T11" s="3"/>
    </row>
    <row r="12" spans="1:20">
      <c r="A12" s="1" t="s">
        <v>52</v>
      </c>
      <c r="C12" s="3">
        <v>1200000</v>
      </c>
      <c r="E12" s="3">
        <v>17487327600</v>
      </c>
      <c r="G12" s="3">
        <v>15866230860</v>
      </c>
      <c r="I12" s="3">
        <v>1621096740</v>
      </c>
      <c r="K12" s="3">
        <v>1200000</v>
      </c>
      <c r="M12" s="3">
        <v>17487327600</v>
      </c>
      <c r="O12" s="3">
        <v>15084391597</v>
      </c>
      <c r="Q12" s="3">
        <v>2402936003</v>
      </c>
      <c r="S12" s="3"/>
      <c r="T12" s="3"/>
    </row>
    <row r="13" spans="1:20">
      <c r="A13" s="1" t="s">
        <v>57</v>
      </c>
      <c r="C13" s="3">
        <v>233622</v>
      </c>
      <c r="E13" s="3">
        <v>33879622358</v>
      </c>
      <c r="G13" s="3">
        <v>34565492668</v>
      </c>
      <c r="I13" s="3">
        <v>-685870310</v>
      </c>
      <c r="K13" s="3">
        <v>233622</v>
      </c>
      <c r="M13" s="3">
        <v>33879622358</v>
      </c>
      <c r="O13" s="3">
        <v>35773804856</v>
      </c>
      <c r="Q13" s="3">
        <v>-1894182498</v>
      </c>
      <c r="S13" s="3"/>
      <c r="T13" s="3"/>
    </row>
    <row r="14" spans="1:20">
      <c r="A14" s="1" t="s">
        <v>65</v>
      </c>
      <c r="C14" s="3">
        <v>3485911</v>
      </c>
      <c r="E14" s="3">
        <v>54233373002</v>
      </c>
      <c r="G14" s="3">
        <v>49259132784</v>
      </c>
      <c r="I14" s="3">
        <v>4974240218</v>
      </c>
      <c r="K14" s="3">
        <v>3485911</v>
      </c>
      <c r="M14" s="3">
        <v>54233373002</v>
      </c>
      <c r="O14" s="3">
        <v>49259132784</v>
      </c>
      <c r="Q14" s="3">
        <v>4974240218</v>
      </c>
      <c r="S14" s="3"/>
      <c r="T14" s="3"/>
    </row>
    <row r="15" spans="1:20">
      <c r="A15" s="1" t="s">
        <v>28</v>
      </c>
      <c r="C15" s="3">
        <v>815911</v>
      </c>
      <c r="E15" s="3">
        <v>39822865780</v>
      </c>
      <c r="G15" s="3">
        <v>35962237652</v>
      </c>
      <c r="I15" s="3">
        <v>3860628128</v>
      </c>
      <c r="K15" s="3">
        <v>815911</v>
      </c>
      <c r="M15" s="3">
        <v>39822865780</v>
      </c>
      <c r="O15" s="3">
        <v>39238020218</v>
      </c>
      <c r="Q15" s="3">
        <v>584845562</v>
      </c>
      <c r="S15" s="3"/>
      <c r="T15" s="3"/>
    </row>
    <row r="16" spans="1:20">
      <c r="A16" s="1" t="s">
        <v>34</v>
      </c>
      <c r="C16" s="3">
        <v>1801000</v>
      </c>
      <c r="E16" s="3">
        <v>44180629785</v>
      </c>
      <c r="G16" s="3">
        <v>45761450601</v>
      </c>
      <c r="I16" s="3">
        <v>-1580820816</v>
      </c>
      <c r="K16" s="3">
        <v>1801000</v>
      </c>
      <c r="M16" s="3">
        <v>44180629785</v>
      </c>
      <c r="O16" s="3">
        <v>58543956819</v>
      </c>
      <c r="Q16" s="3">
        <v>-14363327034</v>
      </c>
      <c r="S16" s="3"/>
      <c r="T16" s="3"/>
    </row>
    <row r="17" spans="1:20">
      <c r="A17" s="1" t="s">
        <v>63</v>
      </c>
      <c r="C17" s="3">
        <v>249926</v>
      </c>
      <c r="E17" s="3">
        <v>3204862329</v>
      </c>
      <c r="G17" s="3">
        <v>3706708988</v>
      </c>
      <c r="I17" s="3">
        <v>-501846659</v>
      </c>
      <c r="K17" s="3">
        <v>249926</v>
      </c>
      <c r="M17" s="3">
        <v>3204862329</v>
      </c>
      <c r="O17" s="3">
        <v>3490450047</v>
      </c>
      <c r="Q17" s="3">
        <v>-285587718</v>
      </c>
      <c r="S17" s="3"/>
      <c r="T17" s="3"/>
    </row>
    <row r="18" spans="1:20">
      <c r="A18" s="1" t="s">
        <v>15</v>
      </c>
      <c r="C18" s="3">
        <v>2118327</v>
      </c>
      <c r="E18" s="3">
        <v>19793795770</v>
      </c>
      <c r="G18" s="3">
        <v>20004368065</v>
      </c>
      <c r="I18" s="3">
        <v>-210572295</v>
      </c>
      <c r="K18" s="3">
        <v>2118327</v>
      </c>
      <c r="M18" s="3">
        <v>19793795770</v>
      </c>
      <c r="O18" s="3">
        <v>14114079190</v>
      </c>
      <c r="Q18" s="3">
        <v>5679716580</v>
      </c>
      <c r="S18" s="3"/>
      <c r="T18" s="3"/>
    </row>
    <row r="19" spans="1:20">
      <c r="A19" s="1" t="s">
        <v>49</v>
      </c>
      <c r="C19" s="3">
        <v>2486905</v>
      </c>
      <c r="E19" s="3">
        <v>58762005145</v>
      </c>
      <c r="G19" s="3">
        <v>58712562987</v>
      </c>
      <c r="I19" s="3">
        <v>49442158</v>
      </c>
      <c r="K19" s="3">
        <v>2486905</v>
      </c>
      <c r="M19" s="3">
        <v>58762005145</v>
      </c>
      <c r="O19" s="3">
        <v>84619908679</v>
      </c>
      <c r="Q19" s="3">
        <v>-25857903534</v>
      </c>
      <c r="S19" s="3"/>
      <c r="T19" s="3"/>
    </row>
    <row r="20" spans="1:20">
      <c r="A20" s="1" t="s">
        <v>53</v>
      </c>
      <c r="C20" s="3">
        <v>2497343</v>
      </c>
      <c r="E20" s="3">
        <v>27307321900</v>
      </c>
      <c r="G20" s="3">
        <v>24775188415</v>
      </c>
      <c r="I20" s="3">
        <v>2532133485</v>
      </c>
      <c r="K20" s="3">
        <v>2497343</v>
      </c>
      <c r="M20" s="3">
        <v>27307321900</v>
      </c>
      <c r="O20" s="3">
        <v>8756802606</v>
      </c>
      <c r="Q20" s="3">
        <v>18550519294</v>
      </c>
      <c r="S20" s="3"/>
      <c r="T20" s="3"/>
    </row>
    <row r="21" spans="1:20">
      <c r="A21" s="1" t="s">
        <v>25</v>
      </c>
      <c r="C21" s="3">
        <v>1644199</v>
      </c>
      <c r="E21" s="3">
        <v>12846509885</v>
      </c>
      <c r="G21" s="3">
        <v>12421561721</v>
      </c>
      <c r="I21" s="3">
        <v>424948164</v>
      </c>
      <c r="K21" s="3">
        <v>1644199</v>
      </c>
      <c r="M21" s="3">
        <v>12846509885</v>
      </c>
      <c r="O21" s="3">
        <v>4924371506</v>
      </c>
      <c r="Q21" s="3">
        <v>7922138379</v>
      </c>
      <c r="S21" s="3"/>
      <c r="T21" s="3"/>
    </row>
    <row r="22" spans="1:20">
      <c r="A22" s="1" t="s">
        <v>59</v>
      </c>
      <c r="C22" s="3">
        <v>1646884</v>
      </c>
      <c r="E22" s="3">
        <v>49145292906</v>
      </c>
      <c r="G22" s="3">
        <v>55235249255</v>
      </c>
      <c r="I22" s="3">
        <v>-6089956349</v>
      </c>
      <c r="K22" s="3">
        <v>1646884</v>
      </c>
      <c r="M22" s="3">
        <v>49145292906</v>
      </c>
      <c r="O22" s="3">
        <v>65459132764</v>
      </c>
      <c r="Q22" s="3">
        <v>-16313839858</v>
      </c>
      <c r="S22" s="3"/>
      <c r="T22" s="3"/>
    </row>
    <row r="23" spans="1:20">
      <c r="A23" s="1" t="s">
        <v>27</v>
      </c>
      <c r="C23" s="3">
        <v>612000</v>
      </c>
      <c r="E23" s="3">
        <v>6509437020</v>
      </c>
      <c r="G23" s="3">
        <v>6235675650</v>
      </c>
      <c r="I23" s="3">
        <v>273761370</v>
      </c>
      <c r="K23" s="3">
        <v>612000</v>
      </c>
      <c r="M23" s="3">
        <v>6509437020</v>
      </c>
      <c r="O23" s="3">
        <v>2263704154</v>
      </c>
      <c r="Q23" s="3">
        <v>4245732866</v>
      </c>
      <c r="S23" s="3"/>
      <c r="T23" s="3"/>
    </row>
    <row r="24" spans="1:20">
      <c r="A24" s="1" t="s">
        <v>21</v>
      </c>
      <c r="C24" s="3">
        <v>689072</v>
      </c>
      <c r="E24" s="3">
        <v>53763453975</v>
      </c>
      <c r="G24" s="3">
        <v>47626104661</v>
      </c>
      <c r="I24" s="3">
        <v>6137349314</v>
      </c>
      <c r="K24" s="3">
        <v>689072</v>
      </c>
      <c r="M24" s="3">
        <v>53763453975</v>
      </c>
      <c r="O24" s="3">
        <v>31230811655</v>
      </c>
      <c r="Q24" s="3">
        <v>22532642320</v>
      </c>
      <c r="S24" s="3"/>
      <c r="T24" s="3"/>
    </row>
    <row r="25" spans="1:20">
      <c r="A25" s="1" t="s">
        <v>23</v>
      </c>
      <c r="C25" s="3">
        <v>570249</v>
      </c>
      <c r="E25" s="3">
        <v>36732269995</v>
      </c>
      <c r="G25" s="3">
        <v>30287117065</v>
      </c>
      <c r="I25" s="3">
        <v>6445152930</v>
      </c>
      <c r="K25" s="3">
        <v>570249</v>
      </c>
      <c r="M25" s="3">
        <v>36732269995</v>
      </c>
      <c r="O25" s="3">
        <v>15413098332</v>
      </c>
      <c r="Q25" s="3">
        <v>21319171663</v>
      </c>
      <c r="S25" s="3"/>
      <c r="T25" s="3"/>
    </row>
    <row r="26" spans="1:20">
      <c r="A26" s="1" t="s">
        <v>48</v>
      </c>
      <c r="C26" s="3">
        <v>14663</v>
      </c>
      <c r="E26" s="3">
        <v>424489717</v>
      </c>
      <c r="G26" s="3">
        <v>410934264</v>
      </c>
      <c r="I26" s="3">
        <v>13555453</v>
      </c>
      <c r="K26" s="3">
        <v>14663</v>
      </c>
      <c r="M26" s="3">
        <v>424489717</v>
      </c>
      <c r="O26" s="3">
        <v>108147410</v>
      </c>
      <c r="Q26" s="3">
        <v>316342307</v>
      </c>
      <c r="S26" s="3"/>
      <c r="T26" s="3"/>
    </row>
    <row r="27" spans="1:20">
      <c r="A27" s="1" t="s">
        <v>58</v>
      </c>
      <c r="C27" s="3">
        <v>48475</v>
      </c>
      <c r="E27" s="3">
        <v>3228548627</v>
      </c>
      <c r="G27" s="3">
        <v>3524896055</v>
      </c>
      <c r="I27" s="3">
        <v>-296347428</v>
      </c>
      <c r="K27" s="3">
        <v>48475</v>
      </c>
      <c r="M27" s="3">
        <v>3228548627</v>
      </c>
      <c r="O27" s="3">
        <v>1958625276</v>
      </c>
      <c r="Q27" s="3">
        <v>1269923351</v>
      </c>
      <c r="S27" s="3"/>
      <c r="T27" s="3"/>
    </row>
    <row r="28" spans="1:20">
      <c r="A28" s="1" t="s">
        <v>44</v>
      </c>
      <c r="C28" s="3">
        <v>20385</v>
      </c>
      <c r="E28" s="3">
        <v>1243482518</v>
      </c>
      <c r="G28" s="3">
        <v>1303787315</v>
      </c>
      <c r="I28" s="3">
        <v>-60304797</v>
      </c>
      <c r="K28" s="3">
        <v>20385</v>
      </c>
      <c r="M28" s="3">
        <v>1243482518</v>
      </c>
      <c r="O28" s="3">
        <v>507885955</v>
      </c>
      <c r="Q28" s="3">
        <v>735596563</v>
      </c>
      <c r="S28" s="3"/>
      <c r="T28" s="3"/>
    </row>
    <row r="29" spans="1:20">
      <c r="A29" s="1" t="s">
        <v>46</v>
      </c>
      <c r="C29" s="3">
        <v>22020</v>
      </c>
      <c r="E29" s="3">
        <v>496923646</v>
      </c>
      <c r="G29" s="3">
        <v>487029827</v>
      </c>
      <c r="I29" s="3">
        <v>9893819</v>
      </c>
      <c r="K29" s="3">
        <v>22020</v>
      </c>
      <c r="M29" s="3">
        <v>496923646</v>
      </c>
      <c r="O29" s="3">
        <v>275758032</v>
      </c>
      <c r="Q29" s="3">
        <v>221165614</v>
      </c>
      <c r="S29" s="3"/>
      <c r="T29" s="3"/>
    </row>
    <row r="30" spans="1:20">
      <c r="A30" s="1" t="s">
        <v>19</v>
      </c>
      <c r="C30" s="3">
        <v>7418164</v>
      </c>
      <c r="E30" s="3">
        <v>73142963142</v>
      </c>
      <c r="G30" s="3">
        <v>61793816662</v>
      </c>
      <c r="I30" s="3">
        <v>11349146480</v>
      </c>
      <c r="K30" s="3">
        <v>7418164</v>
      </c>
      <c r="M30" s="3">
        <v>73142963142</v>
      </c>
      <c r="O30" s="3">
        <v>71884809604</v>
      </c>
      <c r="Q30" s="3">
        <v>1258153538</v>
      </c>
      <c r="S30" s="3"/>
      <c r="T30" s="3"/>
    </row>
    <row r="31" spans="1:20">
      <c r="A31" s="1" t="s">
        <v>26</v>
      </c>
      <c r="C31" s="3">
        <v>108000</v>
      </c>
      <c r="E31" s="3">
        <v>653806566</v>
      </c>
      <c r="G31" s="3">
        <v>666689454</v>
      </c>
      <c r="I31" s="3">
        <v>-12882888</v>
      </c>
      <c r="K31" s="3">
        <v>108000</v>
      </c>
      <c r="M31" s="3">
        <v>653806566</v>
      </c>
      <c r="O31" s="3">
        <v>319272447</v>
      </c>
      <c r="Q31" s="3">
        <v>334534119</v>
      </c>
      <c r="S31" s="3"/>
      <c r="T31" s="3"/>
    </row>
    <row r="32" spans="1:20">
      <c r="A32" s="1" t="s">
        <v>67</v>
      </c>
      <c r="C32" s="3">
        <v>374950</v>
      </c>
      <c r="E32" s="3">
        <v>33517133065</v>
      </c>
      <c r="G32" s="3">
        <v>28736627396</v>
      </c>
      <c r="I32" s="3">
        <v>4780505669</v>
      </c>
      <c r="K32" s="3">
        <v>374950</v>
      </c>
      <c r="M32" s="3">
        <v>33517133065</v>
      </c>
      <c r="O32" s="3">
        <v>28736627396</v>
      </c>
      <c r="Q32" s="3">
        <v>4780505669</v>
      </c>
      <c r="S32" s="3"/>
      <c r="T32" s="3"/>
    </row>
    <row r="33" spans="1:20">
      <c r="A33" s="1" t="s">
        <v>40</v>
      </c>
      <c r="C33" s="3">
        <v>5354926</v>
      </c>
      <c r="E33" s="3">
        <v>44085617624</v>
      </c>
      <c r="G33" s="3">
        <v>40375441883</v>
      </c>
      <c r="I33" s="3">
        <v>3710175741</v>
      </c>
      <c r="K33" s="3">
        <v>5354926</v>
      </c>
      <c r="M33" s="3">
        <v>44085617624</v>
      </c>
      <c r="O33" s="3">
        <v>37486981317</v>
      </c>
      <c r="Q33" s="3">
        <v>6598636307</v>
      </c>
      <c r="S33" s="3"/>
      <c r="T33" s="3"/>
    </row>
    <row r="34" spans="1:20">
      <c r="A34" s="1" t="s">
        <v>39</v>
      </c>
      <c r="C34" s="3">
        <v>3510050</v>
      </c>
      <c r="E34" s="3">
        <v>37152631076</v>
      </c>
      <c r="G34" s="3">
        <v>43344278511</v>
      </c>
      <c r="I34" s="3">
        <v>-6191647435</v>
      </c>
      <c r="K34" s="3">
        <v>3510050</v>
      </c>
      <c r="M34" s="3">
        <v>37152631076</v>
      </c>
      <c r="O34" s="3">
        <v>40999017291</v>
      </c>
      <c r="Q34" s="3">
        <v>-3846386215</v>
      </c>
      <c r="S34" s="3"/>
      <c r="T34" s="3"/>
    </row>
    <row r="35" spans="1:20">
      <c r="A35" s="1" t="s">
        <v>30</v>
      </c>
      <c r="C35" s="3">
        <v>228420</v>
      </c>
      <c r="E35" s="3">
        <v>3317359763</v>
      </c>
      <c r="G35" s="3">
        <v>3353689506</v>
      </c>
      <c r="I35" s="3">
        <v>-36329743</v>
      </c>
      <c r="K35" s="3">
        <v>228420</v>
      </c>
      <c r="M35" s="3">
        <v>3317359763</v>
      </c>
      <c r="O35" s="3">
        <v>3544645308</v>
      </c>
      <c r="Q35" s="3">
        <v>-227285545</v>
      </c>
      <c r="S35" s="3"/>
      <c r="T35" s="3"/>
    </row>
    <row r="36" spans="1:20">
      <c r="A36" s="1" t="s">
        <v>17</v>
      </c>
      <c r="C36" s="3">
        <v>15358</v>
      </c>
      <c r="E36" s="3">
        <v>701195852</v>
      </c>
      <c r="G36" s="3">
        <v>654937993</v>
      </c>
      <c r="I36" s="3">
        <v>46257859</v>
      </c>
      <c r="K36" s="3">
        <v>15358</v>
      </c>
      <c r="M36" s="3">
        <v>701195852</v>
      </c>
      <c r="O36" s="3">
        <v>636872410</v>
      </c>
      <c r="Q36" s="3">
        <v>64323442</v>
      </c>
      <c r="S36" s="3"/>
      <c r="T36" s="3"/>
    </row>
    <row r="37" spans="1:20">
      <c r="A37" s="1" t="s">
        <v>41</v>
      </c>
      <c r="C37" s="3">
        <v>3891948</v>
      </c>
      <c r="E37" s="3">
        <v>27971358274</v>
      </c>
      <c r="G37" s="3">
        <v>25866956257</v>
      </c>
      <c r="I37" s="3">
        <v>2104402017</v>
      </c>
      <c r="K37" s="3">
        <v>3891948</v>
      </c>
      <c r="M37" s="3">
        <v>27971358274</v>
      </c>
      <c r="O37" s="3">
        <v>15932846741</v>
      </c>
      <c r="Q37" s="3">
        <v>12038511533</v>
      </c>
      <c r="S37" s="3"/>
      <c r="T37" s="3"/>
    </row>
    <row r="38" spans="1:20">
      <c r="A38" s="1" t="s">
        <v>66</v>
      </c>
      <c r="C38" s="3">
        <v>12232443</v>
      </c>
      <c r="E38" s="3">
        <v>58366367827</v>
      </c>
      <c r="G38" s="3">
        <v>53063582919</v>
      </c>
      <c r="I38" s="3">
        <v>5302784908</v>
      </c>
      <c r="K38" s="3">
        <v>12232443</v>
      </c>
      <c r="M38" s="3">
        <v>58366367827</v>
      </c>
      <c r="O38" s="3">
        <v>53063582919</v>
      </c>
      <c r="Q38" s="3">
        <v>5302784908</v>
      </c>
      <c r="S38" s="3"/>
      <c r="T38" s="3"/>
    </row>
    <row r="39" spans="1:20">
      <c r="A39" s="1" t="s">
        <v>64</v>
      </c>
      <c r="C39" s="3">
        <v>2871478</v>
      </c>
      <c r="E39" s="3">
        <v>48867203125</v>
      </c>
      <c r="G39" s="3">
        <v>48380093127</v>
      </c>
      <c r="I39" s="3">
        <v>487109998</v>
      </c>
      <c r="K39" s="3">
        <v>2871478</v>
      </c>
      <c r="M39" s="3">
        <v>48867203125</v>
      </c>
      <c r="O39" s="3">
        <v>48380093127</v>
      </c>
      <c r="Q39" s="3">
        <v>487109998</v>
      </c>
      <c r="S39" s="3"/>
      <c r="T39" s="3"/>
    </row>
    <row r="40" spans="1:20">
      <c r="A40" s="1" t="s">
        <v>42</v>
      </c>
      <c r="C40" s="3">
        <v>3778358</v>
      </c>
      <c r="E40" s="3">
        <v>57277120740</v>
      </c>
      <c r="G40" s="3">
        <v>52186531150</v>
      </c>
      <c r="I40" s="3">
        <v>5090589590</v>
      </c>
      <c r="K40" s="3">
        <v>3778358</v>
      </c>
      <c r="M40" s="3">
        <v>57277120740</v>
      </c>
      <c r="O40" s="3">
        <v>39079805110</v>
      </c>
      <c r="Q40" s="3">
        <v>18197315630</v>
      </c>
      <c r="S40" s="3"/>
      <c r="T40" s="3"/>
    </row>
    <row r="41" spans="1:20">
      <c r="A41" s="1" t="s">
        <v>43</v>
      </c>
      <c r="C41" s="3">
        <v>3772758</v>
      </c>
      <c r="E41" s="3">
        <v>43991137354</v>
      </c>
      <c r="G41" s="3">
        <v>45341248985</v>
      </c>
      <c r="I41" s="3">
        <v>-1350111631</v>
      </c>
      <c r="K41" s="3">
        <v>3772758</v>
      </c>
      <c r="M41" s="3">
        <v>43991137354</v>
      </c>
      <c r="O41" s="3">
        <v>29501110029</v>
      </c>
      <c r="Q41" s="3">
        <v>14490027325</v>
      </c>
      <c r="S41" s="3"/>
      <c r="T41" s="3"/>
    </row>
    <row r="42" spans="1:20">
      <c r="A42" s="1" t="s">
        <v>60</v>
      </c>
      <c r="C42" s="3">
        <v>4029349</v>
      </c>
      <c r="E42" s="3">
        <v>54513145222</v>
      </c>
      <c r="G42" s="3">
        <v>48585191149</v>
      </c>
      <c r="I42" s="3">
        <v>5927954073</v>
      </c>
      <c r="K42" s="3">
        <v>4029349</v>
      </c>
      <c r="M42" s="3">
        <v>54513145222</v>
      </c>
      <c r="O42" s="3">
        <v>16026521176</v>
      </c>
      <c r="Q42" s="3">
        <v>38486624046</v>
      </c>
      <c r="S42" s="3"/>
      <c r="T42" s="3"/>
    </row>
    <row r="43" spans="1:20">
      <c r="A43" s="1" t="s">
        <v>62</v>
      </c>
      <c r="C43" s="3">
        <v>1716308</v>
      </c>
      <c r="E43" s="3">
        <v>33030017928</v>
      </c>
      <c r="G43" s="3">
        <v>35756057032</v>
      </c>
      <c r="I43" s="3">
        <v>-2726039104</v>
      </c>
      <c r="K43" s="3">
        <v>1716308</v>
      </c>
      <c r="M43" s="3">
        <v>33030017928</v>
      </c>
      <c r="O43" s="3">
        <v>38113038817</v>
      </c>
      <c r="Q43" s="3">
        <v>-5083020889</v>
      </c>
      <c r="S43" s="3"/>
      <c r="T43" s="3"/>
    </row>
    <row r="44" spans="1:20">
      <c r="A44" s="1" t="s">
        <v>29</v>
      </c>
      <c r="C44" s="3">
        <v>6142219</v>
      </c>
      <c r="E44" s="3">
        <v>83891944230</v>
      </c>
      <c r="G44" s="3">
        <v>71680598636</v>
      </c>
      <c r="I44" s="3">
        <v>12211345594</v>
      </c>
      <c r="K44" s="3">
        <v>6142219</v>
      </c>
      <c r="M44" s="3">
        <v>83891944230</v>
      </c>
      <c r="O44" s="3">
        <v>57256413652</v>
      </c>
      <c r="Q44" s="3">
        <v>26635530578</v>
      </c>
      <c r="S44" s="3"/>
      <c r="T44" s="3"/>
    </row>
    <row r="45" spans="1:20">
      <c r="A45" s="1" t="s">
        <v>56</v>
      </c>
      <c r="C45" s="3">
        <v>1470074</v>
      </c>
      <c r="E45" s="3">
        <v>15343934126</v>
      </c>
      <c r="G45" s="3">
        <v>7042106385</v>
      </c>
      <c r="I45" s="3">
        <v>8301827741</v>
      </c>
      <c r="K45" s="3">
        <v>1470074</v>
      </c>
      <c r="M45" s="3">
        <v>15343934126</v>
      </c>
      <c r="O45" s="3">
        <v>25546464966</v>
      </c>
      <c r="Q45" s="3">
        <v>-10202530840</v>
      </c>
      <c r="S45" s="3"/>
      <c r="T45" s="3"/>
    </row>
    <row r="46" spans="1:20">
      <c r="A46" s="1" t="s">
        <v>24</v>
      </c>
      <c r="C46" s="3">
        <v>1333225</v>
      </c>
      <c r="E46" s="3">
        <v>77317553438</v>
      </c>
      <c r="G46" s="3">
        <v>70810368190</v>
      </c>
      <c r="I46" s="3">
        <v>6507185248</v>
      </c>
      <c r="K46" s="3">
        <v>1333225</v>
      </c>
      <c r="M46" s="3">
        <v>77317553438</v>
      </c>
      <c r="O46" s="3">
        <v>37275842992</v>
      </c>
      <c r="Q46" s="3">
        <v>40041710446</v>
      </c>
      <c r="S46" s="3"/>
      <c r="T46" s="3"/>
    </row>
    <row r="47" spans="1:20">
      <c r="A47" s="1" t="s">
        <v>33</v>
      </c>
      <c r="C47" s="3">
        <v>182850</v>
      </c>
      <c r="E47" s="3">
        <v>18557904539</v>
      </c>
      <c r="G47" s="3">
        <v>19570319114</v>
      </c>
      <c r="I47" s="3">
        <v>-1012414575</v>
      </c>
      <c r="K47" s="3">
        <v>182850</v>
      </c>
      <c r="M47" s="3">
        <v>18557904539</v>
      </c>
      <c r="O47" s="3">
        <v>20625174563</v>
      </c>
      <c r="Q47" s="3">
        <v>-2067270024</v>
      </c>
      <c r="S47" s="3"/>
      <c r="T47" s="3"/>
    </row>
    <row r="48" spans="1:20">
      <c r="A48" s="1" t="s">
        <v>37</v>
      </c>
      <c r="C48" s="3">
        <v>97162</v>
      </c>
      <c r="E48" s="3">
        <v>39671831215</v>
      </c>
      <c r="G48" s="3">
        <v>40353713450</v>
      </c>
      <c r="I48" s="3">
        <v>-681882235</v>
      </c>
      <c r="K48" s="3">
        <v>97162</v>
      </c>
      <c r="M48" s="3">
        <v>39671831215</v>
      </c>
      <c r="O48" s="3">
        <v>42411320781</v>
      </c>
      <c r="Q48" s="3">
        <v>-2739489566</v>
      </c>
      <c r="S48" s="3"/>
      <c r="T48" s="3"/>
    </row>
    <row r="49" spans="1:20">
      <c r="A49" s="1" t="s">
        <v>45</v>
      </c>
      <c r="C49" s="3">
        <v>2467600</v>
      </c>
      <c r="E49" s="3">
        <v>40276909947</v>
      </c>
      <c r="G49" s="3">
        <v>46629966996</v>
      </c>
      <c r="I49" s="3">
        <v>-6353057049</v>
      </c>
      <c r="K49" s="3">
        <v>2467600</v>
      </c>
      <c r="M49" s="3">
        <v>40276909947</v>
      </c>
      <c r="O49" s="3">
        <v>35901347709</v>
      </c>
      <c r="Q49" s="3">
        <v>4375562238</v>
      </c>
      <c r="S49" s="3"/>
      <c r="T49" s="3"/>
    </row>
    <row r="50" spans="1:20">
      <c r="A50" s="1" t="s">
        <v>54</v>
      </c>
      <c r="C50" s="3">
        <v>937848</v>
      </c>
      <c r="E50" s="3">
        <v>18076672727</v>
      </c>
      <c r="G50" s="3">
        <v>18151254150</v>
      </c>
      <c r="I50" s="3">
        <v>-74581423</v>
      </c>
      <c r="K50" s="3">
        <v>937848</v>
      </c>
      <c r="M50" s="3">
        <v>18076672727</v>
      </c>
      <c r="O50" s="3">
        <v>23421082722</v>
      </c>
      <c r="Q50" s="3">
        <v>-5344409995</v>
      </c>
      <c r="S50" s="3"/>
      <c r="T50" s="3"/>
    </row>
    <row r="51" spans="1:20">
      <c r="A51" s="1" t="s">
        <v>51</v>
      </c>
      <c r="C51" s="3">
        <v>5648835</v>
      </c>
      <c r="E51" s="3">
        <v>79567730197</v>
      </c>
      <c r="G51" s="3">
        <v>68505738067</v>
      </c>
      <c r="I51" s="3">
        <v>11061992130</v>
      </c>
      <c r="K51" s="3">
        <v>5648835</v>
      </c>
      <c r="M51" s="3">
        <v>79567730197</v>
      </c>
      <c r="O51" s="3">
        <v>57751107857</v>
      </c>
      <c r="Q51" s="3">
        <v>21816622340</v>
      </c>
      <c r="S51" s="3"/>
      <c r="T51" s="3"/>
    </row>
    <row r="52" spans="1:20">
      <c r="A52" s="1" t="s">
        <v>50</v>
      </c>
      <c r="C52" s="3">
        <v>4994596</v>
      </c>
      <c r="E52" s="3">
        <v>77452099199</v>
      </c>
      <c r="G52" s="3">
        <v>65685337974</v>
      </c>
      <c r="I52" s="3">
        <v>11766761225</v>
      </c>
      <c r="K52" s="3">
        <v>4994596</v>
      </c>
      <c r="M52" s="3">
        <v>77452099199</v>
      </c>
      <c r="O52" s="3">
        <v>76852762575</v>
      </c>
      <c r="Q52" s="3">
        <v>599336624</v>
      </c>
      <c r="S52" s="3"/>
      <c r="T52" s="3"/>
    </row>
    <row r="53" spans="1:20">
      <c r="A53" s="1" t="s">
        <v>22</v>
      </c>
      <c r="C53" s="3">
        <v>2324175</v>
      </c>
      <c r="E53" s="3">
        <v>59537620510</v>
      </c>
      <c r="G53" s="3">
        <v>53235687239</v>
      </c>
      <c r="I53" s="3">
        <v>6301933271</v>
      </c>
      <c r="K53" s="3">
        <v>2324175</v>
      </c>
      <c r="M53" s="3">
        <v>59537620510</v>
      </c>
      <c r="O53" s="3">
        <v>57829819247</v>
      </c>
      <c r="Q53" s="3">
        <v>1707801263</v>
      </c>
      <c r="S53" s="3"/>
      <c r="T53" s="3"/>
    </row>
    <row r="54" spans="1:20">
      <c r="A54" s="1" t="s">
        <v>16</v>
      </c>
      <c r="C54" s="3">
        <v>961282</v>
      </c>
      <c r="E54" s="3">
        <v>88685743754</v>
      </c>
      <c r="G54" s="3">
        <v>86955453955</v>
      </c>
      <c r="I54" s="3">
        <v>1730289799</v>
      </c>
      <c r="K54" s="3">
        <v>961282</v>
      </c>
      <c r="M54" s="3">
        <v>88685743754</v>
      </c>
      <c r="O54" s="3">
        <v>79920673156</v>
      </c>
      <c r="Q54" s="3">
        <v>8765070598</v>
      </c>
      <c r="S54" s="3"/>
      <c r="T54" s="3"/>
    </row>
    <row r="55" spans="1:20">
      <c r="A55" s="1" t="s">
        <v>47</v>
      </c>
      <c r="C55" s="3">
        <v>1788784</v>
      </c>
      <c r="E55" s="3">
        <v>70432154521</v>
      </c>
      <c r="G55" s="3">
        <v>64688759946</v>
      </c>
      <c r="I55" s="3">
        <v>5743394575</v>
      </c>
      <c r="K55" s="3">
        <v>1788784</v>
      </c>
      <c r="M55" s="3">
        <v>70432154521</v>
      </c>
      <c r="O55" s="3">
        <v>77927037193</v>
      </c>
      <c r="Q55" s="3">
        <v>-7494882672</v>
      </c>
      <c r="S55" s="3"/>
      <c r="T55" s="3"/>
    </row>
    <row r="56" spans="1:20">
      <c r="A56" s="1" t="s">
        <v>18</v>
      </c>
      <c r="C56" s="3">
        <v>480098</v>
      </c>
      <c r="E56" s="3">
        <v>49843093581</v>
      </c>
      <c r="G56" s="3">
        <v>45013410442</v>
      </c>
      <c r="I56" s="3">
        <v>4829683139</v>
      </c>
      <c r="K56" s="3">
        <v>480098</v>
      </c>
      <c r="M56" s="3">
        <v>49843093581</v>
      </c>
      <c r="O56" s="3">
        <v>14268216336</v>
      </c>
      <c r="Q56" s="3">
        <v>35574877245</v>
      </c>
      <c r="S56" s="3"/>
      <c r="T56" s="3"/>
    </row>
    <row r="57" spans="1:20">
      <c r="A57" s="1" t="s">
        <v>55</v>
      </c>
      <c r="C57" s="3">
        <v>4807418</v>
      </c>
      <c r="E57" s="3">
        <v>103891413379</v>
      </c>
      <c r="G57" s="3">
        <v>91705609061</v>
      </c>
      <c r="I57" s="3">
        <v>12185804318</v>
      </c>
      <c r="K57" s="3">
        <v>4807418</v>
      </c>
      <c r="M57" s="3">
        <v>103891413379</v>
      </c>
      <c r="O57" s="3">
        <v>72287653257</v>
      </c>
      <c r="Q57" s="3">
        <v>31603760122</v>
      </c>
      <c r="S57" s="3"/>
      <c r="T57" s="3"/>
    </row>
    <row r="58" spans="1:20">
      <c r="A58" s="1" t="s">
        <v>32</v>
      </c>
      <c r="C58" s="3">
        <v>0</v>
      </c>
      <c r="E58" s="3">
        <v>0</v>
      </c>
      <c r="G58" s="3">
        <v>2034041394</v>
      </c>
      <c r="I58" s="3">
        <v>-2034041394</v>
      </c>
      <c r="K58" s="3">
        <v>0</v>
      </c>
      <c r="M58" s="3">
        <v>0</v>
      </c>
      <c r="O58" s="3">
        <v>0</v>
      </c>
      <c r="Q58" s="3">
        <v>0</v>
      </c>
      <c r="S58" s="3"/>
      <c r="T58" s="3"/>
    </row>
    <row r="59" spans="1:20">
      <c r="A59" s="1" t="s">
        <v>20</v>
      </c>
      <c r="C59" s="3">
        <v>0</v>
      </c>
      <c r="E59" s="3">
        <v>0</v>
      </c>
      <c r="G59" s="3">
        <v>-1954160670</v>
      </c>
      <c r="I59" s="3">
        <v>1954160670</v>
      </c>
      <c r="K59" s="3">
        <v>0</v>
      </c>
      <c r="M59" s="3">
        <v>0</v>
      </c>
      <c r="O59" s="3">
        <v>0</v>
      </c>
      <c r="Q59" s="3">
        <v>0</v>
      </c>
      <c r="S59" s="3"/>
      <c r="T59" s="3"/>
    </row>
    <row r="60" spans="1:20">
      <c r="A60" s="1" t="s">
        <v>35</v>
      </c>
      <c r="C60" s="3">
        <v>0</v>
      </c>
      <c r="E60" s="3">
        <v>0</v>
      </c>
      <c r="G60" s="3">
        <v>104419966</v>
      </c>
      <c r="I60" s="3">
        <v>-104419966</v>
      </c>
      <c r="K60" s="3">
        <v>0</v>
      </c>
      <c r="M60" s="3">
        <v>0</v>
      </c>
      <c r="O60" s="3">
        <v>0</v>
      </c>
      <c r="Q60" s="3">
        <v>0</v>
      </c>
      <c r="S60" s="3"/>
      <c r="T60" s="3"/>
    </row>
    <row r="61" spans="1:20">
      <c r="A61" s="1" t="s">
        <v>38</v>
      </c>
      <c r="C61" s="3">
        <v>0</v>
      </c>
      <c r="E61" s="3">
        <v>0</v>
      </c>
      <c r="G61" s="3">
        <v>92068380</v>
      </c>
      <c r="I61" s="3">
        <v>-92068380</v>
      </c>
      <c r="K61" s="3">
        <v>0</v>
      </c>
      <c r="M61" s="3">
        <v>0</v>
      </c>
      <c r="O61" s="3">
        <v>0</v>
      </c>
      <c r="Q61" s="3">
        <v>0</v>
      </c>
      <c r="S61" s="3"/>
      <c r="T61" s="3"/>
    </row>
    <row r="62" spans="1:20">
      <c r="A62" s="1" t="s">
        <v>89</v>
      </c>
      <c r="C62" s="3">
        <v>2752</v>
      </c>
      <c r="E62" s="3">
        <v>2558241258</v>
      </c>
      <c r="G62" s="3">
        <v>2515205028</v>
      </c>
      <c r="I62" s="3">
        <v>43036230</v>
      </c>
      <c r="K62" s="3">
        <v>2752</v>
      </c>
      <c r="M62" s="3">
        <v>2558241258</v>
      </c>
      <c r="O62" s="3">
        <v>2319811386</v>
      </c>
      <c r="Q62" s="3">
        <v>238429872</v>
      </c>
      <c r="S62" s="3"/>
      <c r="T62" s="3"/>
    </row>
    <row r="63" spans="1:20">
      <c r="A63" s="1" t="s">
        <v>98</v>
      </c>
      <c r="C63" s="3">
        <v>6728</v>
      </c>
      <c r="E63" s="3">
        <v>6360836961</v>
      </c>
      <c r="G63" s="3">
        <v>6282813033</v>
      </c>
      <c r="I63" s="3">
        <v>78023928</v>
      </c>
      <c r="K63" s="3">
        <v>6728</v>
      </c>
      <c r="M63" s="3">
        <v>6360836961</v>
      </c>
      <c r="O63" s="3">
        <v>5405585219</v>
      </c>
      <c r="Q63" s="3">
        <v>955251742</v>
      </c>
      <c r="S63" s="3"/>
      <c r="T63" s="3"/>
    </row>
    <row r="64" spans="1:20">
      <c r="A64" s="1" t="s">
        <v>101</v>
      </c>
      <c r="C64" s="3">
        <v>8571</v>
      </c>
      <c r="E64" s="3">
        <v>8162123574</v>
      </c>
      <c r="G64" s="3">
        <v>8085529862</v>
      </c>
      <c r="I64" s="3">
        <v>76593712</v>
      </c>
      <c r="K64" s="3">
        <v>8571</v>
      </c>
      <c r="M64" s="3">
        <v>8162123574</v>
      </c>
      <c r="O64" s="3">
        <v>6808345401</v>
      </c>
      <c r="Q64" s="3">
        <v>1353778173</v>
      </c>
      <c r="S64" s="3"/>
      <c r="T64" s="3"/>
    </row>
    <row r="65" spans="1:20">
      <c r="A65" s="1" t="s">
        <v>134</v>
      </c>
      <c r="C65" s="3">
        <v>574</v>
      </c>
      <c r="E65" s="3">
        <v>539462204</v>
      </c>
      <c r="G65" s="3">
        <v>531861459</v>
      </c>
      <c r="I65" s="3">
        <v>7600745</v>
      </c>
      <c r="K65" s="3">
        <v>574</v>
      </c>
      <c r="M65" s="3">
        <v>539462204</v>
      </c>
      <c r="O65" s="3">
        <v>531861459</v>
      </c>
      <c r="Q65" s="3">
        <v>7600745</v>
      </c>
      <c r="S65" s="3"/>
      <c r="T65" s="3"/>
    </row>
    <row r="66" spans="1:20">
      <c r="A66" s="1" t="s">
        <v>95</v>
      </c>
      <c r="C66" s="3">
        <v>78542</v>
      </c>
      <c r="E66" s="3">
        <v>61316834169</v>
      </c>
      <c r="G66" s="3">
        <v>60106250155</v>
      </c>
      <c r="I66" s="3">
        <v>1210584014</v>
      </c>
      <c r="K66" s="3">
        <v>78542</v>
      </c>
      <c r="M66" s="3">
        <v>61316834169</v>
      </c>
      <c r="O66" s="3">
        <v>57851688353</v>
      </c>
      <c r="Q66" s="3">
        <v>3465145816</v>
      </c>
      <c r="S66" s="3"/>
      <c r="T66" s="3"/>
    </row>
    <row r="67" spans="1:20">
      <c r="A67" s="1" t="s">
        <v>128</v>
      </c>
      <c r="C67" s="3">
        <v>199607</v>
      </c>
      <c r="E67" s="3">
        <v>171145949163</v>
      </c>
      <c r="G67" s="3">
        <v>170253047857</v>
      </c>
      <c r="I67" s="3">
        <v>892901306</v>
      </c>
      <c r="K67" s="3">
        <v>199607</v>
      </c>
      <c r="M67" s="3">
        <v>171145949163</v>
      </c>
      <c r="O67" s="3">
        <v>170253047857</v>
      </c>
      <c r="Q67" s="3">
        <v>892901306</v>
      </c>
      <c r="S67" s="3"/>
      <c r="T67" s="3"/>
    </row>
    <row r="68" spans="1:20">
      <c r="A68" s="1" t="s">
        <v>131</v>
      </c>
      <c r="C68" s="3">
        <v>116716</v>
      </c>
      <c r="E68" s="3">
        <v>100767399189</v>
      </c>
      <c r="G68" s="3">
        <v>100820676700</v>
      </c>
      <c r="I68" s="3">
        <v>-53277511</v>
      </c>
      <c r="K68" s="3">
        <v>116716</v>
      </c>
      <c r="M68" s="3">
        <v>100767399189</v>
      </c>
      <c r="O68" s="3">
        <v>100820676700</v>
      </c>
      <c r="Q68" s="3">
        <v>-53277511</v>
      </c>
      <c r="S68" s="3"/>
      <c r="T68" s="3"/>
    </row>
    <row r="69" spans="1:20">
      <c r="A69" s="1" t="s">
        <v>92</v>
      </c>
      <c r="C69" s="3">
        <v>23636</v>
      </c>
      <c r="E69" s="3">
        <v>18707858897</v>
      </c>
      <c r="G69" s="3">
        <v>20648701881</v>
      </c>
      <c r="I69" s="3">
        <v>-1940842984</v>
      </c>
      <c r="K69" s="3">
        <v>23636</v>
      </c>
      <c r="M69" s="3">
        <v>18707858897</v>
      </c>
      <c r="O69" s="3">
        <v>17581054627</v>
      </c>
      <c r="Q69" s="3">
        <v>1126804270</v>
      </c>
      <c r="S69" s="3"/>
      <c r="T69" s="3"/>
    </row>
    <row r="70" spans="1:20">
      <c r="A70" s="1" t="s">
        <v>104</v>
      </c>
      <c r="C70" s="3">
        <v>938</v>
      </c>
      <c r="E70" s="3">
        <v>865762442</v>
      </c>
      <c r="G70" s="3">
        <v>857104504</v>
      </c>
      <c r="I70" s="3">
        <v>8657938</v>
      </c>
      <c r="K70" s="3">
        <v>938</v>
      </c>
      <c r="M70" s="3">
        <v>865762442</v>
      </c>
      <c r="O70" s="3">
        <v>801086782</v>
      </c>
      <c r="Q70" s="3">
        <v>64675660</v>
      </c>
      <c r="S70" s="3"/>
      <c r="T70" s="3"/>
    </row>
    <row r="71" spans="1:20">
      <c r="A71" s="1" t="s">
        <v>122</v>
      </c>
      <c r="C71" s="3">
        <v>74709</v>
      </c>
      <c r="E71" s="3">
        <v>65983877002</v>
      </c>
      <c r="G71" s="3">
        <v>65567653144</v>
      </c>
      <c r="I71" s="3">
        <v>416223858</v>
      </c>
      <c r="K71" s="3">
        <v>74709</v>
      </c>
      <c r="M71" s="3">
        <v>65983877002</v>
      </c>
      <c r="O71" s="3">
        <v>65567653144</v>
      </c>
      <c r="Q71" s="3">
        <v>416223858</v>
      </c>
      <c r="S71" s="3"/>
      <c r="T71" s="3"/>
    </row>
    <row r="72" spans="1:20">
      <c r="A72" s="1" t="s">
        <v>86</v>
      </c>
      <c r="C72" s="3">
        <v>83210</v>
      </c>
      <c r="E72" s="3">
        <v>70547626724</v>
      </c>
      <c r="G72" s="3">
        <v>70132642337</v>
      </c>
      <c r="I72" s="3">
        <v>414984387</v>
      </c>
      <c r="K72" s="3">
        <v>83210</v>
      </c>
      <c r="M72" s="3">
        <v>70547626724</v>
      </c>
      <c r="O72" s="3">
        <v>70107194374</v>
      </c>
      <c r="Q72" s="3">
        <v>440432350</v>
      </c>
      <c r="S72" s="3"/>
      <c r="T72" s="3"/>
    </row>
    <row r="73" spans="1:20">
      <c r="A73" s="1" t="s">
        <v>125</v>
      </c>
      <c r="C73" s="3">
        <v>19845</v>
      </c>
      <c r="E73" s="3">
        <v>17340275185</v>
      </c>
      <c r="G73" s="3">
        <v>16973633277</v>
      </c>
      <c r="I73" s="3">
        <v>366641908</v>
      </c>
      <c r="K73" s="3">
        <v>19845</v>
      </c>
      <c r="M73" s="3">
        <v>17340275185</v>
      </c>
      <c r="O73" s="3">
        <v>16973633277</v>
      </c>
      <c r="Q73" s="3">
        <v>366641908</v>
      </c>
      <c r="S73" s="3"/>
      <c r="T73" s="3"/>
    </row>
    <row r="74" spans="1:20">
      <c r="A74" s="1" t="s">
        <v>113</v>
      </c>
      <c r="C74" s="3">
        <v>500000</v>
      </c>
      <c r="E74" s="3">
        <v>479913000000</v>
      </c>
      <c r="G74" s="3">
        <v>489965337500</v>
      </c>
      <c r="I74" s="3">
        <v>-10052337500</v>
      </c>
      <c r="K74" s="3">
        <v>500000</v>
      </c>
      <c r="M74" s="3">
        <v>479913000000</v>
      </c>
      <c r="O74" s="3">
        <v>486951346998</v>
      </c>
      <c r="Q74" s="3">
        <v>-7038346998</v>
      </c>
      <c r="S74" s="3"/>
      <c r="T74" s="3"/>
    </row>
    <row r="75" spans="1:20">
      <c r="A75" s="1" t="s">
        <v>119</v>
      </c>
      <c r="C75" s="3">
        <v>200000</v>
      </c>
      <c r="E75" s="3">
        <v>169512470295</v>
      </c>
      <c r="G75" s="3">
        <v>166987528023</v>
      </c>
      <c r="I75" s="3">
        <v>2524942272</v>
      </c>
      <c r="K75" s="3">
        <v>200000</v>
      </c>
      <c r="M75" s="3">
        <v>169512470295</v>
      </c>
      <c r="O75" s="3">
        <v>151400000000</v>
      </c>
      <c r="Q75" s="3">
        <v>18112470295</v>
      </c>
      <c r="S75" s="3"/>
      <c r="T75" s="3"/>
    </row>
    <row r="76" spans="1:20">
      <c r="A76" s="1" t="s">
        <v>116</v>
      </c>
      <c r="C76" s="3">
        <v>0</v>
      </c>
      <c r="E76" s="3">
        <v>0</v>
      </c>
      <c r="G76" s="3">
        <v>0</v>
      </c>
      <c r="I76" s="3">
        <v>0</v>
      </c>
      <c r="K76" s="3">
        <v>1000</v>
      </c>
      <c r="M76" s="3">
        <v>1042511010</v>
      </c>
      <c r="O76" s="3">
        <v>957898020</v>
      </c>
      <c r="Q76" s="3">
        <v>84612990</v>
      </c>
      <c r="S76" s="3"/>
      <c r="T76" s="3"/>
    </row>
    <row r="77" spans="1:20">
      <c r="A77" s="1" t="s">
        <v>107</v>
      </c>
      <c r="C77" s="3">
        <v>0</v>
      </c>
      <c r="E77" s="3">
        <v>0</v>
      </c>
      <c r="G77" s="3">
        <v>0</v>
      </c>
      <c r="I77" s="3">
        <v>0</v>
      </c>
      <c r="K77" s="3">
        <v>1000</v>
      </c>
      <c r="M77" s="3">
        <v>999818750</v>
      </c>
      <c r="O77" s="3">
        <v>1000181250</v>
      </c>
      <c r="Q77" s="3">
        <v>-362500</v>
      </c>
      <c r="S77" s="3"/>
      <c r="T77" s="3"/>
    </row>
    <row r="78" spans="1:20">
      <c r="A78" s="1" t="s">
        <v>110</v>
      </c>
      <c r="C78" s="3">
        <v>0</v>
      </c>
      <c r="E78" s="3">
        <v>0</v>
      </c>
      <c r="G78" s="3">
        <v>0</v>
      </c>
      <c r="I78" s="3">
        <v>0</v>
      </c>
      <c r="K78" s="3">
        <v>200000</v>
      </c>
      <c r="M78" s="3">
        <v>209961937500</v>
      </c>
      <c r="O78" s="3">
        <v>193780000000</v>
      </c>
      <c r="Q78" s="3">
        <v>16181937500</v>
      </c>
      <c r="S78" s="3"/>
      <c r="T78" s="3"/>
    </row>
    <row r="79" spans="1:20">
      <c r="A79" s="1" t="s">
        <v>83</v>
      </c>
      <c r="C79" s="3">
        <v>0</v>
      </c>
      <c r="E79" s="3">
        <v>0</v>
      </c>
      <c r="G79" s="3">
        <v>2854687</v>
      </c>
      <c r="I79" s="3">
        <v>-2854687</v>
      </c>
      <c r="K79" s="3">
        <v>0</v>
      </c>
      <c r="M79" s="3">
        <v>0</v>
      </c>
      <c r="O79" s="3">
        <v>0</v>
      </c>
      <c r="Q79" s="3">
        <v>0</v>
      </c>
      <c r="S79" s="3"/>
      <c r="T79" s="3"/>
    </row>
    <row r="80" spans="1:20">
      <c r="A80" s="1" t="s">
        <v>79</v>
      </c>
      <c r="C80" s="3">
        <v>0</v>
      </c>
      <c r="E80" s="3">
        <v>0</v>
      </c>
      <c r="G80" s="3">
        <v>-507596</v>
      </c>
      <c r="I80" s="3">
        <v>507596</v>
      </c>
      <c r="K80" s="3">
        <v>0</v>
      </c>
      <c r="M80" s="3">
        <v>0</v>
      </c>
      <c r="O80" s="3">
        <v>0</v>
      </c>
      <c r="Q80" s="3">
        <v>0</v>
      </c>
      <c r="S80" s="3"/>
      <c r="T80" s="3"/>
    </row>
    <row r="81" spans="5:17" ht="22.5" thickBot="1">
      <c r="E81" s="4">
        <f>SUM(E8:E80)</f>
        <v>3056422246345</v>
      </c>
      <c r="G81" s="4">
        <f>SUM(G8:G80)</f>
        <v>2948568896126</v>
      </c>
      <c r="I81" s="4">
        <f>SUM(I8:I80)</f>
        <v>107853350219</v>
      </c>
      <c r="M81" s="4">
        <f>SUM(M8:M80)</f>
        <v>3268426513605</v>
      </c>
      <c r="O81" s="4">
        <f>SUM(O8:O80)</f>
        <v>2937579836865</v>
      </c>
      <c r="Q81" s="4">
        <f>SUM(Q8:Q80)</f>
        <v>330846676740</v>
      </c>
    </row>
    <row r="82" spans="5:17" ht="22.5" thickTop="1"/>
    <row r="83" spans="5:17">
      <c r="I83" s="3"/>
    </row>
    <row r="84" spans="5:17">
      <c r="Q84" s="3"/>
    </row>
    <row r="86" spans="5:17">
      <c r="I86" s="3"/>
      <c r="Q86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14"/>
  <sheetViews>
    <sheetView rightToLeft="1" topLeftCell="A88" workbookViewId="0">
      <selection activeCell="Q97" sqref="Q97:Q110"/>
    </sheetView>
  </sheetViews>
  <sheetFormatPr defaultRowHeight="21.75"/>
  <cols>
    <col min="1" max="1" width="32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153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13" t="s">
        <v>3</v>
      </c>
      <c r="C6" s="11" t="s">
        <v>155</v>
      </c>
      <c r="D6" s="11" t="s">
        <v>155</v>
      </c>
      <c r="E6" s="11" t="s">
        <v>155</v>
      </c>
      <c r="F6" s="11" t="s">
        <v>155</v>
      </c>
      <c r="G6" s="11" t="s">
        <v>155</v>
      </c>
      <c r="H6" s="11" t="s">
        <v>155</v>
      </c>
      <c r="I6" s="11" t="s">
        <v>155</v>
      </c>
      <c r="K6" s="11" t="s">
        <v>156</v>
      </c>
      <c r="L6" s="11" t="s">
        <v>156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</row>
    <row r="7" spans="1:17" ht="22.5">
      <c r="A7" s="11" t="s">
        <v>3</v>
      </c>
      <c r="C7" s="12" t="s">
        <v>7</v>
      </c>
      <c r="E7" s="12" t="s">
        <v>222</v>
      </c>
      <c r="G7" s="12" t="s">
        <v>223</v>
      </c>
      <c r="I7" s="12" t="s">
        <v>225</v>
      </c>
      <c r="K7" s="12" t="s">
        <v>7</v>
      </c>
      <c r="M7" s="12" t="s">
        <v>222</v>
      </c>
      <c r="O7" s="12" t="s">
        <v>223</v>
      </c>
      <c r="Q7" s="12" t="s">
        <v>225</v>
      </c>
    </row>
    <row r="8" spans="1:17">
      <c r="A8" s="1" t="s">
        <v>57</v>
      </c>
      <c r="C8" s="3">
        <v>58406</v>
      </c>
      <c r="E8" s="3">
        <v>8680156613</v>
      </c>
      <c r="G8" s="3">
        <v>8943527779</v>
      </c>
      <c r="I8" s="3">
        <v>-263371166</v>
      </c>
      <c r="K8" s="3">
        <v>194487</v>
      </c>
      <c r="M8" s="3">
        <v>35157391327</v>
      </c>
      <c r="O8" s="3">
        <v>20646257157</v>
      </c>
      <c r="Q8" s="3">
        <v>14511134170</v>
      </c>
    </row>
    <row r="9" spans="1:17">
      <c r="A9" s="1" t="s">
        <v>35</v>
      </c>
      <c r="C9" s="3">
        <v>6243</v>
      </c>
      <c r="E9" s="3">
        <v>593794745</v>
      </c>
      <c r="G9" s="3">
        <v>156275555</v>
      </c>
      <c r="I9" s="3">
        <v>437519190</v>
      </c>
      <c r="K9" s="3">
        <v>6243</v>
      </c>
      <c r="M9" s="3">
        <v>593794745</v>
      </c>
      <c r="O9" s="3">
        <v>156275555</v>
      </c>
      <c r="Q9" s="3">
        <v>437519190</v>
      </c>
    </row>
    <row r="10" spans="1:17">
      <c r="A10" s="1" t="s">
        <v>22</v>
      </c>
      <c r="C10" s="3">
        <v>581044</v>
      </c>
      <c r="E10" s="3">
        <v>13836969376</v>
      </c>
      <c r="G10" s="3">
        <v>14457461037</v>
      </c>
      <c r="I10" s="3">
        <v>-620491661</v>
      </c>
      <c r="K10" s="3">
        <v>581044</v>
      </c>
      <c r="M10" s="3">
        <v>13836969376</v>
      </c>
      <c r="O10" s="3">
        <v>14457461037</v>
      </c>
      <c r="Q10" s="3">
        <v>-620491661</v>
      </c>
    </row>
    <row r="11" spans="1:17">
      <c r="A11" s="1" t="s">
        <v>38</v>
      </c>
      <c r="C11" s="3">
        <v>3162</v>
      </c>
      <c r="E11" s="3">
        <v>231109047</v>
      </c>
      <c r="G11" s="3">
        <v>125961867</v>
      </c>
      <c r="I11" s="3">
        <v>105147180</v>
      </c>
      <c r="K11" s="3">
        <v>3162</v>
      </c>
      <c r="M11" s="3">
        <v>231109047</v>
      </c>
      <c r="O11" s="3">
        <v>125961867</v>
      </c>
      <c r="Q11" s="3">
        <v>105147180</v>
      </c>
    </row>
    <row r="12" spans="1:17">
      <c r="A12" s="1" t="s">
        <v>32</v>
      </c>
      <c r="C12" s="3">
        <v>1073204</v>
      </c>
      <c r="E12" s="3">
        <v>3470741736</v>
      </c>
      <c r="G12" s="3">
        <v>3470741736</v>
      </c>
      <c r="I12" s="3">
        <v>0</v>
      </c>
      <c r="K12" s="3">
        <v>1073204</v>
      </c>
      <c r="M12" s="3">
        <v>3470741736</v>
      </c>
      <c r="O12" s="3">
        <v>3470741736</v>
      </c>
      <c r="Q12" s="3">
        <v>0</v>
      </c>
    </row>
    <row r="13" spans="1:17">
      <c r="A13" s="1" t="s">
        <v>16</v>
      </c>
      <c r="C13" s="3">
        <v>34543</v>
      </c>
      <c r="E13" s="3">
        <v>3150291113</v>
      </c>
      <c r="G13" s="3">
        <v>2802184202</v>
      </c>
      <c r="I13" s="3">
        <v>348106911</v>
      </c>
      <c r="K13" s="3">
        <v>34543</v>
      </c>
      <c r="M13" s="3">
        <v>3150291113</v>
      </c>
      <c r="O13" s="3">
        <v>2802184202</v>
      </c>
      <c r="Q13" s="3">
        <v>348106911</v>
      </c>
    </row>
    <row r="14" spans="1:17">
      <c r="A14" s="1" t="s">
        <v>56</v>
      </c>
      <c r="C14" s="3">
        <v>40000</v>
      </c>
      <c r="E14" s="3">
        <v>420880794</v>
      </c>
      <c r="G14" s="3">
        <v>695106913</v>
      </c>
      <c r="I14" s="3">
        <v>-274226119</v>
      </c>
      <c r="K14" s="3">
        <v>1863954</v>
      </c>
      <c r="M14" s="3">
        <v>64217313853</v>
      </c>
      <c r="O14" s="3">
        <v>66193271250</v>
      </c>
      <c r="Q14" s="3">
        <v>-1975957397</v>
      </c>
    </row>
    <row r="15" spans="1:17">
      <c r="A15" s="1" t="s">
        <v>20</v>
      </c>
      <c r="C15" s="3">
        <v>375700</v>
      </c>
      <c r="E15" s="3">
        <v>13462499014</v>
      </c>
      <c r="G15" s="3">
        <v>14263553391</v>
      </c>
      <c r="I15" s="3">
        <v>-801054377</v>
      </c>
      <c r="K15" s="3">
        <v>442000</v>
      </c>
      <c r="M15" s="3">
        <v>16134750926</v>
      </c>
      <c r="O15" s="3">
        <v>17526517163</v>
      </c>
      <c r="Q15" s="3">
        <v>-1391766237</v>
      </c>
    </row>
    <row r="16" spans="1:17">
      <c r="A16" s="1" t="s">
        <v>19</v>
      </c>
      <c r="C16" s="3">
        <v>547979</v>
      </c>
      <c r="E16" s="3">
        <v>4502098651</v>
      </c>
      <c r="G16" s="3">
        <v>5694224616</v>
      </c>
      <c r="I16" s="3">
        <v>-1192125965</v>
      </c>
      <c r="K16" s="3">
        <v>1107979</v>
      </c>
      <c r="M16" s="3">
        <v>20383187185</v>
      </c>
      <c r="O16" s="3">
        <v>8673213496</v>
      </c>
      <c r="Q16" s="3">
        <v>11709973689</v>
      </c>
    </row>
    <row r="17" spans="1:17">
      <c r="A17" s="1" t="s">
        <v>68</v>
      </c>
      <c r="C17" s="3">
        <v>616442</v>
      </c>
      <c r="E17" s="3">
        <v>8542072225</v>
      </c>
      <c r="G17" s="3">
        <v>7663314601</v>
      </c>
      <c r="I17" s="3">
        <v>878757624</v>
      </c>
      <c r="K17" s="3">
        <v>616442</v>
      </c>
      <c r="M17" s="3">
        <v>8542072225</v>
      </c>
      <c r="O17" s="3">
        <v>7663314601</v>
      </c>
      <c r="Q17" s="3">
        <v>878757624</v>
      </c>
    </row>
    <row r="18" spans="1:17">
      <c r="A18" s="1" t="s">
        <v>60</v>
      </c>
      <c r="C18" s="3">
        <v>0</v>
      </c>
      <c r="E18" s="3">
        <v>0</v>
      </c>
      <c r="G18" s="3">
        <v>0</v>
      </c>
      <c r="I18" s="3">
        <v>0</v>
      </c>
      <c r="K18" s="3">
        <v>5113197</v>
      </c>
      <c r="M18" s="3">
        <v>120866962932</v>
      </c>
      <c r="O18" s="3">
        <v>40113349850</v>
      </c>
      <c r="Q18" s="3">
        <v>80753613082</v>
      </c>
    </row>
    <row r="19" spans="1:17">
      <c r="A19" s="1" t="s">
        <v>226</v>
      </c>
      <c r="C19" s="3">
        <v>0</v>
      </c>
      <c r="E19" s="3">
        <v>0</v>
      </c>
      <c r="G19" s="3">
        <v>0</v>
      </c>
      <c r="I19" s="3">
        <v>0</v>
      </c>
      <c r="K19" s="3">
        <v>2215093</v>
      </c>
      <c r="M19" s="3">
        <v>27627756278</v>
      </c>
      <c r="O19" s="3">
        <v>12110290550</v>
      </c>
      <c r="Q19" s="3">
        <v>15517465728</v>
      </c>
    </row>
    <row r="20" spans="1:17">
      <c r="A20" s="1" t="s">
        <v>227</v>
      </c>
      <c r="C20" s="3">
        <v>0</v>
      </c>
      <c r="E20" s="3">
        <v>0</v>
      </c>
      <c r="G20" s="3">
        <v>0</v>
      </c>
      <c r="I20" s="3">
        <v>0</v>
      </c>
      <c r="K20" s="3">
        <v>1697888</v>
      </c>
      <c r="M20" s="3">
        <v>38165635006</v>
      </c>
      <c r="O20" s="3">
        <v>39749283664</v>
      </c>
      <c r="Q20" s="3">
        <v>-1583648658</v>
      </c>
    </row>
    <row r="21" spans="1:17">
      <c r="A21" s="1" t="s">
        <v>36</v>
      </c>
      <c r="C21" s="3">
        <v>0</v>
      </c>
      <c r="E21" s="3">
        <v>0</v>
      </c>
      <c r="G21" s="3">
        <v>0</v>
      </c>
      <c r="I21" s="3">
        <v>0</v>
      </c>
      <c r="K21" s="3">
        <v>497701</v>
      </c>
      <c r="M21" s="3">
        <v>5433081461</v>
      </c>
      <c r="O21" s="3">
        <v>2117769640</v>
      </c>
      <c r="Q21" s="3">
        <v>3315311821</v>
      </c>
    </row>
    <row r="22" spans="1:17">
      <c r="A22" s="1" t="s">
        <v>61</v>
      </c>
      <c r="C22" s="3">
        <v>0</v>
      </c>
      <c r="E22" s="3">
        <v>0</v>
      </c>
      <c r="G22" s="3">
        <v>0</v>
      </c>
      <c r="I22" s="3">
        <v>0</v>
      </c>
      <c r="K22" s="3">
        <v>304144</v>
      </c>
      <c r="M22" s="3">
        <v>9472264166</v>
      </c>
      <c r="O22" s="3">
        <v>4592371241</v>
      </c>
      <c r="Q22" s="3">
        <v>4879892925</v>
      </c>
    </row>
    <row r="23" spans="1:17">
      <c r="A23" s="1" t="s">
        <v>228</v>
      </c>
      <c r="C23" s="3">
        <v>0</v>
      </c>
      <c r="E23" s="3">
        <v>0</v>
      </c>
      <c r="G23" s="3">
        <v>0</v>
      </c>
      <c r="I23" s="3">
        <v>0</v>
      </c>
      <c r="K23" s="3">
        <v>100</v>
      </c>
      <c r="M23" s="3">
        <v>628905984</v>
      </c>
      <c r="O23" s="3">
        <v>628905983</v>
      </c>
      <c r="Q23" s="3">
        <v>1</v>
      </c>
    </row>
    <row r="24" spans="1:17">
      <c r="A24" s="1" t="s">
        <v>229</v>
      </c>
      <c r="C24" s="3">
        <v>0</v>
      </c>
      <c r="E24" s="3">
        <v>0</v>
      </c>
      <c r="G24" s="3">
        <v>0</v>
      </c>
      <c r="I24" s="3">
        <v>0</v>
      </c>
      <c r="K24" s="3">
        <v>639050</v>
      </c>
      <c r="M24" s="3">
        <v>42618765080</v>
      </c>
      <c r="O24" s="3">
        <v>38574257220</v>
      </c>
      <c r="Q24" s="3">
        <v>4044507860</v>
      </c>
    </row>
    <row r="25" spans="1:17">
      <c r="A25" s="1" t="s">
        <v>230</v>
      </c>
      <c r="C25" s="3">
        <v>0</v>
      </c>
      <c r="E25" s="3">
        <v>0</v>
      </c>
      <c r="G25" s="3">
        <v>0</v>
      </c>
      <c r="I25" s="3">
        <v>0</v>
      </c>
      <c r="K25" s="3">
        <v>1328692</v>
      </c>
      <c r="M25" s="3">
        <v>12889424721</v>
      </c>
      <c r="O25" s="3">
        <v>5757271497</v>
      </c>
      <c r="Q25" s="3">
        <v>7132153224</v>
      </c>
    </row>
    <row r="26" spans="1:17">
      <c r="A26" s="1" t="s">
        <v>231</v>
      </c>
      <c r="C26" s="3">
        <v>0</v>
      </c>
      <c r="E26" s="3">
        <v>0</v>
      </c>
      <c r="G26" s="3">
        <v>0</v>
      </c>
      <c r="I26" s="3">
        <v>0</v>
      </c>
      <c r="K26" s="3">
        <v>7602930</v>
      </c>
      <c r="M26" s="3">
        <v>65897387434</v>
      </c>
      <c r="O26" s="3">
        <v>24325557428</v>
      </c>
      <c r="Q26" s="3">
        <v>41571830006</v>
      </c>
    </row>
    <row r="27" spans="1:17">
      <c r="A27" s="1" t="s">
        <v>41</v>
      </c>
      <c r="C27" s="3">
        <v>0</v>
      </c>
      <c r="E27" s="3">
        <v>0</v>
      </c>
      <c r="G27" s="3">
        <v>0</v>
      </c>
      <c r="I27" s="3">
        <v>0</v>
      </c>
      <c r="K27" s="3">
        <v>846217</v>
      </c>
      <c r="M27" s="3">
        <v>11875136362</v>
      </c>
      <c r="O27" s="3">
        <v>4660120981</v>
      </c>
      <c r="Q27" s="3">
        <v>7215015381</v>
      </c>
    </row>
    <row r="28" spans="1:17">
      <c r="A28" s="1" t="s">
        <v>45</v>
      </c>
      <c r="C28" s="3">
        <v>0</v>
      </c>
      <c r="E28" s="3">
        <v>0</v>
      </c>
      <c r="G28" s="3">
        <v>0</v>
      </c>
      <c r="I28" s="3">
        <v>0</v>
      </c>
      <c r="K28" s="3">
        <v>274178</v>
      </c>
      <c r="M28" s="3">
        <v>4789844632</v>
      </c>
      <c r="O28" s="3">
        <v>3989041866</v>
      </c>
      <c r="Q28" s="3">
        <v>800802766</v>
      </c>
    </row>
    <row r="29" spans="1:17">
      <c r="A29" s="1" t="s">
        <v>232</v>
      </c>
      <c r="C29" s="3">
        <v>0</v>
      </c>
      <c r="E29" s="3">
        <v>0</v>
      </c>
      <c r="G29" s="3">
        <v>0</v>
      </c>
      <c r="I29" s="3">
        <v>0</v>
      </c>
      <c r="K29" s="3">
        <v>883771</v>
      </c>
      <c r="M29" s="3">
        <v>45296107786</v>
      </c>
      <c r="O29" s="3">
        <v>36744688864</v>
      </c>
      <c r="Q29" s="3">
        <v>8551418922</v>
      </c>
    </row>
    <row r="30" spans="1:17">
      <c r="A30" s="1" t="s">
        <v>190</v>
      </c>
      <c r="C30" s="3">
        <v>0</v>
      </c>
      <c r="E30" s="3">
        <v>0</v>
      </c>
      <c r="G30" s="3">
        <v>0</v>
      </c>
      <c r="I30" s="3">
        <v>0</v>
      </c>
      <c r="K30" s="3">
        <v>9086079</v>
      </c>
      <c r="M30" s="3">
        <v>75935797797</v>
      </c>
      <c r="O30" s="3">
        <v>39612874880</v>
      </c>
      <c r="Q30" s="3">
        <v>36322922917</v>
      </c>
    </row>
    <row r="31" spans="1:17">
      <c r="A31" s="1" t="s">
        <v>55</v>
      </c>
      <c r="C31" s="3">
        <v>0</v>
      </c>
      <c r="E31" s="3">
        <v>0</v>
      </c>
      <c r="G31" s="3">
        <v>0</v>
      </c>
      <c r="I31" s="3">
        <v>0</v>
      </c>
      <c r="K31" s="3">
        <v>1956287</v>
      </c>
      <c r="M31" s="3">
        <v>42689430873</v>
      </c>
      <c r="O31" s="3">
        <v>14461296554</v>
      </c>
      <c r="Q31" s="3">
        <v>28228134319</v>
      </c>
    </row>
    <row r="32" spans="1:17">
      <c r="A32" s="1" t="s">
        <v>233</v>
      </c>
      <c r="C32" s="3">
        <v>0</v>
      </c>
      <c r="E32" s="3">
        <v>0</v>
      </c>
      <c r="G32" s="3">
        <v>0</v>
      </c>
      <c r="I32" s="3">
        <v>0</v>
      </c>
      <c r="K32" s="3">
        <v>2160000</v>
      </c>
      <c r="M32" s="3">
        <v>14487644032</v>
      </c>
      <c r="O32" s="3">
        <v>5901335460</v>
      </c>
      <c r="Q32" s="3">
        <v>8586308572</v>
      </c>
    </row>
    <row r="33" spans="1:17">
      <c r="A33" s="1" t="s">
        <v>196</v>
      </c>
      <c r="C33" s="3">
        <v>0</v>
      </c>
      <c r="E33" s="3">
        <v>0</v>
      </c>
      <c r="G33" s="3">
        <v>0</v>
      </c>
      <c r="I33" s="3">
        <v>0</v>
      </c>
      <c r="K33" s="3">
        <v>2788720</v>
      </c>
      <c r="M33" s="3">
        <v>67061366593</v>
      </c>
      <c r="O33" s="3">
        <v>38981757197</v>
      </c>
      <c r="Q33" s="3">
        <v>28079609396</v>
      </c>
    </row>
    <row r="34" spans="1:17">
      <c r="A34" s="1" t="s">
        <v>15</v>
      </c>
      <c r="C34" s="3">
        <v>0</v>
      </c>
      <c r="E34" s="3">
        <v>0</v>
      </c>
      <c r="G34" s="3">
        <v>0</v>
      </c>
      <c r="I34" s="3">
        <v>0</v>
      </c>
      <c r="K34" s="3">
        <v>2166239</v>
      </c>
      <c r="M34" s="3">
        <v>25951610477</v>
      </c>
      <c r="O34" s="3">
        <v>20865844010</v>
      </c>
      <c r="Q34" s="3">
        <v>5085766467</v>
      </c>
    </row>
    <row r="35" spans="1:17">
      <c r="A35" s="1" t="s">
        <v>234</v>
      </c>
      <c r="C35" s="3">
        <v>0</v>
      </c>
      <c r="E35" s="3">
        <v>0</v>
      </c>
      <c r="G35" s="3">
        <v>0</v>
      </c>
      <c r="I35" s="3">
        <v>0</v>
      </c>
      <c r="K35" s="3">
        <v>1510000</v>
      </c>
      <c r="M35" s="3">
        <v>50854405456</v>
      </c>
      <c r="O35" s="3">
        <v>33913742305</v>
      </c>
      <c r="Q35" s="3">
        <v>16940663151</v>
      </c>
    </row>
    <row r="36" spans="1:17">
      <c r="A36" s="1" t="s">
        <v>21</v>
      </c>
      <c r="C36" s="3">
        <v>0</v>
      </c>
      <c r="E36" s="3">
        <v>0</v>
      </c>
      <c r="G36" s="3">
        <v>0</v>
      </c>
      <c r="I36" s="3">
        <v>0</v>
      </c>
      <c r="K36" s="3">
        <v>524270</v>
      </c>
      <c r="M36" s="3">
        <v>33947610253</v>
      </c>
      <c r="O36" s="3">
        <v>23761490271</v>
      </c>
      <c r="Q36" s="3">
        <v>10186119982</v>
      </c>
    </row>
    <row r="37" spans="1:17">
      <c r="A37" s="1" t="s">
        <v>43</v>
      </c>
      <c r="C37" s="3">
        <v>0</v>
      </c>
      <c r="E37" s="3">
        <v>0</v>
      </c>
      <c r="G37" s="3">
        <v>0</v>
      </c>
      <c r="I37" s="3">
        <v>0</v>
      </c>
      <c r="K37" s="3">
        <v>1426985</v>
      </c>
      <c r="M37" s="3">
        <v>18692226531</v>
      </c>
      <c r="O37" s="3">
        <v>6330562090</v>
      </c>
      <c r="Q37" s="3">
        <v>12361664441</v>
      </c>
    </row>
    <row r="38" spans="1:17">
      <c r="A38" s="1" t="s">
        <v>184</v>
      </c>
      <c r="C38" s="3">
        <v>0</v>
      </c>
      <c r="E38" s="3">
        <v>0</v>
      </c>
      <c r="G38" s="3">
        <v>0</v>
      </c>
      <c r="I38" s="3">
        <v>0</v>
      </c>
      <c r="K38" s="3">
        <v>376175</v>
      </c>
      <c r="M38" s="3">
        <v>21321897624</v>
      </c>
      <c r="O38" s="3">
        <v>15831187477</v>
      </c>
      <c r="Q38" s="3">
        <v>5490710147</v>
      </c>
    </row>
    <row r="39" spans="1:17">
      <c r="A39" s="1" t="s">
        <v>50</v>
      </c>
      <c r="C39" s="3">
        <v>0</v>
      </c>
      <c r="E39" s="3">
        <v>0</v>
      </c>
      <c r="G39" s="3">
        <v>0</v>
      </c>
      <c r="I39" s="3">
        <v>0</v>
      </c>
      <c r="K39" s="3">
        <v>1147917</v>
      </c>
      <c r="M39" s="3">
        <v>31517376353</v>
      </c>
      <c r="O39" s="3">
        <v>15183233277</v>
      </c>
      <c r="Q39" s="3">
        <v>16334143076</v>
      </c>
    </row>
    <row r="40" spans="1:17">
      <c r="A40" s="1" t="s">
        <v>235</v>
      </c>
      <c r="C40" s="3">
        <v>0</v>
      </c>
      <c r="E40" s="3">
        <v>0</v>
      </c>
      <c r="G40" s="3">
        <v>0</v>
      </c>
      <c r="I40" s="3">
        <v>0</v>
      </c>
      <c r="K40" s="3">
        <v>166480</v>
      </c>
      <c r="M40" s="3">
        <v>2869255986</v>
      </c>
      <c r="O40" s="3">
        <v>683445098</v>
      </c>
      <c r="Q40" s="3">
        <v>2185810888</v>
      </c>
    </row>
    <row r="41" spans="1:17">
      <c r="A41" s="1" t="s">
        <v>25</v>
      </c>
      <c r="C41" s="3">
        <v>0</v>
      </c>
      <c r="E41" s="3">
        <v>0</v>
      </c>
      <c r="G41" s="3">
        <v>0</v>
      </c>
      <c r="I41" s="3">
        <v>0</v>
      </c>
      <c r="K41" s="3">
        <v>7046997</v>
      </c>
      <c r="M41" s="3">
        <v>146455342620</v>
      </c>
      <c r="O41" s="3">
        <v>22846540683</v>
      </c>
      <c r="Q41" s="3">
        <v>123608801937</v>
      </c>
    </row>
    <row r="42" spans="1:17">
      <c r="A42" s="1" t="s">
        <v>67</v>
      </c>
      <c r="C42" s="3">
        <v>0</v>
      </c>
      <c r="E42" s="3">
        <v>0</v>
      </c>
      <c r="G42" s="3">
        <v>0</v>
      </c>
      <c r="I42" s="3">
        <v>0</v>
      </c>
      <c r="K42" s="3">
        <v>193000</v>
      </c>
      <c r="M42" s="3">
        <v>32643943159</v>
      </c>
      <c r="O42" s="3">
        <v>12584116836</v>
      </c>
      <c r="Q42" s="3">
        <v>20059826323</v>
      </c>
    </row>
    <row r="43" spans="1:17">
      <c r="A43" s="1" t="s">
        <v>236</v>
      </c>
      <c r="C43" s="3">
        <v>0</v>
      </c>
      <c r="E43" s="3">
        <v>0</v>
      </c>
      <c r="G43" s="3">
        <v>0</v>
      </c>
      <c r="I43" s="3">
        <v>0</v>
      </c>
      <c r="K43" s="3">
        <v>80750</v>
      </c>
      <c r="M43" s="3">
        <v>2404072652</v>
      </c>
      <c r="O43" s="3">
        <v>1495231434</v>
      </c>
      <c r="Q43" s="3">
        <v>908841218</v>
      </c>
    </row>
    <row r="44" spans="1:17">
      <c r="A44" s="1" t="s">
        <v>237</v>
      </c>
      <c r="C44" s="3">
        <v>0</v>
      </c>
      <c r="E44" s="3">
        <v>0</v>
      </c>
      <c r="G44" s="3">
        <v>0</v>
      </c>
      <c r="I44" s="3">
        <v>0</v>
      </c>
      <c r="K44" s="3">
        <v>6324</v>
      </c>
      <c r="M44" s="3">
        <v>315123268</v>
      </c>
      <c r="O44" s="3">
        <v>158243554</v>
      </c>
      <c r="Q44" s="3">
        <v>156879714</v>
      </c>
    </row>
    <row r="45" spans="1:17">
      <c r="A45" s="1" t="s">
        <v>238</v>
      </c>
      <c r="C45" s="3">
        <v>0</v>
      </c>
      <c r="E45" s="3">
        <v>0</v>
      </c>
      <c r="G45" s="3">
        <v>0</v>
      </c>
      <c r="I45" s="3">
        <v>0</v>
      </c>
      <c r="K45" s="3">
        <v>760425</v>
      </c>
      <c r="M45" s="3">
        <v>33863388533</v>
      </c>
      <c r="O45" s="3">
        <v>15958559076</v>
      </c>
      <c r="Q45" s="3">
        <v>17904829457</v>
      </c>
    </row>
    <row r="46" spans="1:17">
      <c r="A46" s="1" t="s">
        <v>24</v>
      </c>
      <c r="C46" s="3">
        <v>0</v>
      </c>
      <c r="E46" s="3">
        <v>0</v>
      </c>
      <c r="G46" s="3">
        <v>0</v>
      </c>
      <c r="I46" s="3">
        <v>0</v>
      </c>
      <c r="K46" s="3">
        <v>587195</v>
      </c>
      <c r="M46" s="3">
        <v>25082612619</v>
      </c>
      <c r="O46" s="3">
        <v>12811995955</v>
      </c>
      <c r="Q46" s="3">
        <v>12270616664</v>
      </c>
    </row>
    <row r="47" spans="1:17">
      <c r="A47" s="1" t="s">
        <v>47</v>
      </c>
      <c r="C47" s="3">
        <v>0</v>
      </c>
      <c r="E47" s="3">
        <v>0</v>
      </c>
      <c r="G47" s="3">
        <v>0</v>
      </c>
      <c r="I47" s="3">
        <v>0</v>
      </c>
      <c r="K47" s="3">
        <v>1409370</v>
      </c>
      <c r="M47" s="3">
        <v>38465430906</v>
      </c>
      <c r="O47" s="3">
        <v>20631578222</v>
      </c>
      <c r="Q47" s="3">
        <v>17833852684</v>
      </c>
    </row>
    <row r="48" spans="1:17">
      <c r="A48" s="1" t="s">
        <v>34</v>
      </c>
      <c r="C48" s="3">
        <v>0</v>
      </c>
      <c r="E48" s="3">
        <v>0</v>
      </c>
      <c r="G48" s="3">
        <v>0</v>
      </c>
      <c r="I48" s="3">
        <v>0</v>
      </c>
      <c r="K48" s="3">
        <v>33577</v>
      </c>
      <c r="M48" s="3">
        <v>1021341692</v>
      </c>
      <c r="O48" s="3">
        <v>1262575201</v>
      </c>
      <c r="Q48" s="3">
        <v>-241233509</v>
      </c>
    </row>
    <row r="49" spans="1:17">
      <c r="A49" s="1" t="s">
        <v>239</v>
      </c>
      <c r="C49" s="3">
        <v>0</v>
      </c>
      <c r="E49" s="3">
        <v>0</v>
      </c>
      <c r="G49" s="3">
        <v>0</v>
      </c>
      <c r="I49" s="3">
        <v>0</v>
      </c>
      <c r="K49" s="3">
        <v>194587</v>
      </c>
      <c r="M49" s="3">
        <v>24644436566</v>
      </c>
      <c r="O49" s="3">
        <v>24760078285</v>
      </c>
      <c r="Q49" s="3">
        <v>-115641719</v>
      </c>
    </row>
    <row r="50" spans="1:17">
      <c r="A50" s="1" t="s">
        <v>26</v>
      </c>
      <c r="C50" s="3">
        <v>0</v>
      </c>
      <c r="E50" s="3">
        <v>0</v>
      </c>
      <c r="G50" s="3">
        <v>0</v>
      </c>
      <c r="I50" s="3">
        <v>0</v>
      </c>
      <c r="K50" s="3">
        <v>300000</v>
      </c>
      <c r="M50" s="3">
        <v>3190995889</v>
      </c>
      <c r="O50" s="3">
        <v>1011029403</v>
      </c>
      <c r="Q50" s="3">
        <v>2179966486</v>
      </c>
    </row>
    <row r="51" spans="1:17">
      <c r="A51" s="1" t="s">
        <v>40</v>
      </c>
      <c r="C51" s="3">
        <v>0</v>
      </c>
      <c r="E51" s="3">
        <v>0</v>
      </c>
      <c r="G51" s="3">
        <v>0</v>
      </c>
      <c r="I51" s="3">
        <v>0</v>
      </c>
      <c r="K51" s="3">
        <v>2792500</v>
      </c>
      <c r="M51" s="3">
        <v>73341471093</v>
      </c>
      <c r="O51" s="3">
        <v>34186835556</v>
      </c>
      <c r="Q51" s="3">
        <v>39154635537</v>
      </c>
    </row>
    <row r="52" spans="1:17">
      <c r="A52" s="1" t="s">
        <v>219</v>
      </c>
      <c r="C52" s="3">
        <v>0</v>
      </c>
      <c r="E52" s="3">
        <v>0</v>
      </c>
      <c r="G52" s="3">
        <v>0</v>
      </c>
      <c r="I52" s="3">
        <v>0</v>
      </c>
      <c r="K52" s="3">
        <v>21250</v>
      </c>
      <c r="M52" s="3">
        <v>261636448</v>
      </c>
      <c r="O52" s="3">
        <v>127615769</v>
      </c>
      <c r="Q52" s="3">
        <v>134020679</v>
      </c>
    </row>
    <row r="53" spans="1:17">
      <c r="A53" s="1" t="s">
        <v>240</v>
      </c>
      <c r="C53" s="3">
        <v>0</v>
      </c>
      <c r="E53" s="3">
        <v>0</v>
      </c>
      <c r="G53" s="3">
        <v>0</v>
      </c>
      <c r="I53" s="3">
        <v>0</v>
      </c>
      <c r="K53" s="3">
        <v>729095</v>
      </c>
      <c r="M53" s="3">
        <v>11566143689</v>
      </c>
      <c r="O53" s="3">
        <v>7589624638</v>
      </c>
      <c r="Q53" s="3">
        <v>3976519051</v>
      </c>
    </row>
    <row r="54" spans="1:17">
      <c r="A54" s="1" t="s">
        <v>179</v>
      </c>
      <c r="C54" s="3">
        <v>0</v>
      </c>
      <c r="E54" s="3">
        <v>0</v>
      </c>
      <c r="G54" s="3">
        <v>0</v>
      </c>
      <c r="I54" s="3">
        <v>0</v>
      </c>
      <c r="K54" s="3">
        <v>5245082</v>
      </c>
      <c r="M54" s="3">
        <v>159959213674</v>
      </c>
      <c r="O54" s="3">
        <v>56916519858</v>
      </c>
      <c r="Q54" s="3">
        <v>103042693816</v>
      </c>
    </row>
    <row r="55" spans="1:17">
      <c r="A55" s="1" t="s">
        <v>49</v>
      </c>
      <c r="C55" s="3">
        <v>0</v>
      </c>
      <c r="E55" s="3">
        <v>0</v>
      </c>
      <c r="G55" s="3">
        <v>0</v>
      </c>
      <c r="I55" s="3">
        <v>0</v>
      </c>
      <c r="K55" s="3">
        <v>159116</v>
      </c>
      <c r="M55" s="3">
        <v>4243152358</v>
      </c>
      <c r="O55" s="3">
        <v>5843934333</v>
      </c>
      <c r="Q55" s="3">
        <v>-1600781975</v>
      </c>
    </row>
    <row r="56" spans="1:17">
      <c r="A56" s="1" t="s">
        <v>241</v>
      </c>
      <c r="C56" s="3">
        <v>0</v>
      </c>
      <c r="E56" s="3">
        <v>0</v>
      </c>
      <c r="G56" s="3">
        <v>0</v>
      </c>
      <c r="I56" s="3">
        <v>0</v>
      </c>
      <c r="K56" s="3">
        <v>296946</v>
      </c>
      <c r="M56" s="3">
        <v>2677283568</v>
      </c>
      <c r="O56" s="3">
        <v>951543262</v>
      </c>
      <c r="Q56" s="3">
        <v>1725740306</v>
      </c>
    </row>
    <row r="57" spans="1:17">
      <c r="A57" s="1" t="s">
        <v>242</v>
      </c>
      <c r="C57" s="3">
        <v>0</v>
      </c>
      <c r="E57" s="3">
        <v>0</v>
      </c>
      <c r="G57" s="3">
        <v>0</v>
      </c>
      <c r="I57" s="3">
        <v>0</v>
      </c>
      <c r="K57" s="3">
        <v>373073</v>
      </c>
      <c r="M57" s="3">
        <v>13654844873</v>
      </c>
      <c r="O57" s="3">
        <v>13654844873</v>
      </c>
      <c r="Q57" s="3">
        <v>0</v>
      </c>
    </row>
    <row r="58" spans="1:17">
      <c r="A58" s="1" t="s">
        <v>243</v>
      </c>
      <c r="C58" s="3">
        <v>0</v>
      </c>
      <c r="E58" s="3">
        <v>0</v>
      </c>
      <c r="G58" s="3">
        <v>0</v>
      </c>
      <c r="I58" s="3">
        <v>0</v>
      </c>
      <c r="K58" s="3">
        <v>240000</v>
      </c>
      <c r="M58" s="3">
        <v>741545195</v>
      </c>
      <c r="O58" s="3">
        <v>300720000</v>
      </c>
      <c r="Q58" s="3">
        <v>440825195</v>
      </c>
    </row>
    <row r="59" spans="1:17">
      <c r="A59" s="1" t="s">
        <v>244</v>
      </c>
      <c r="C59" s="3">
        <v>0</v>
      </c>
      <c r="E59" s="3">
        <v>0</v>
      </c>
      <c r="G59" s="3">
        <v>0</v>
      </c>
      <c r="I59" s="3">
        <v>0</v>
      </c>
      <c r="K59" s="3">
        <v>713311</v>
      </c>
      <c r="M59" s="3">
        <v>21497916407</v>
      </c>
      <c r="O59" s="3">
        <v>11534090679</v>
      </c>
      <c r="Q59" s="3">
        <v>9963825728</v>
      </c>
    </row>
    <row r="60" spans="1:17">
      <c r="A60" s="1" t="s">
        <v>245</v>
      </c>
      <c r="C60" s="3">
        <v>0</v>
      </c>
      <c r="E60" s="3">
        <v>0</v>
      </c>
      <c r="G60" s="3">
        <v>0</v>
      </c>
      <c r="I60" s="3">
        <v>0</v>
      </c>
      <c r="K60" s="3">
        <v>36657</v>
      </c>
      <c r="M60" s="3">
        <v>630787751</v>
      </c>
      <c r="O60" s="3">
        <v>198864225</v>
      </c>
      <c r="Q60" s="3">
        <v>431923526</v>
      </c>
    </row>
    <row r="61" spans="1:17">
      <c r="A61" s="1" t="s">
        <v>246</v>
      </c>
      <c r="C61" s="3">
        <v>0</v>
      </c>
      <c r="E61" s="3">
        <v>0</v>
      </c>
      <c r="G61" s="3">
        <v>0</v>
      </c>
      <c r="I61" s="3">
        <v>0</v>
      </c>
      <c r="K61" s="3">
        <v>61132</v>
      </c>
      <c r="M61" s="3">
        <v>1325398836</v>
      </c>
      <c r="O61" s="3">
        <v>886239861</v>
      </c>
      <c r="Q61" s="3">
        <v>439158975</v>
      </c>
    </row>
    <row r="62" spans="1:17">
      <c r="A62" s="1" t="s">
        <v>247</v>
      </c>
      <c r="C62" s="3">
        <v>0</v>
      </c>
      <c r="E62" s="3">
        <v>0</v>
      </c>
      <c r="G62" s="3">
        <v>0</v>
      </c>
      <c r="I62" s="3">
        <v>0</v>
      </c>
      <c r="K62" s="3">
        <v>5354926</v>
      </c>
      <c r="M62" s="3">
        <v>32132055317</v>
      </c>
      <c r="O62" s="3">
        <v>32132055317</v>
      </c>
      <c r="Q62" s="3">
        <v>0</v>
      </c>
    </row>
    <row r="63" spans="1:17">
      <c r="A63" s="1" t="s">
        <v>54</v>
      </c>
      <c r="C63" s="3">
        <v>0</v>
      </c>
      <c r="E63" s="3">
        <v>0</v>
      </c>
      <c r="G63" s="3">
        <v>0</v>
      </c>
      <c r="I63" s="3">
        <v>0</v>
      </c>
      <c r="K63" s="3">
        <v>100000</v>
      </c>
      <c r="M63" s="3">
        <v>2723697095</v>
      </c>
      <c r="O63" s="3">
        <v>2497321819</v>
      </c>
      <c r="Q63" s="3">
        <v>226375276</v>
      </c>
    </row>
    <row r="64" spans="1:17">
      <c r="A64" s="1" t="s">
        <v>51</v>
      </c>
      <c r="C64" s="3">
        <v>0</v>
      </c>
      <c r="E64" s="3">
        <v>0</v>
      </c>
      <c r="G64" s="3">
        <v>0</v>
      </c>
      <c r="I64" s="3">
        <v>0</v>
      </c>
      <c r="K64" s="3">
        <v>13529861</v>
      </c>
      <c r="M64" s="3">
        <v>196552281536</v>
      </c>
      <c r="O64" s="3">
        <v>61925301122</v>
      </c>
      <c r="Q64" s="3">
        <v>134626980414</v>
      </c>
    </row>
    <row r="65" spans="1:17">
      <c r="A65" s="1" t="s">
        <v>248</v>
      </c>
      <c r="C65" s="3">
        <v>0</v>
      </c>
      <c r="E65" s="3">
        <v>0</v>
      </c>
      <c r="G65" s="3">
        <v>0</v>
      </c>
      <c r="I65" s="3">
        <v>0</v>
      </c>
      <c r="K65" s="3">
        <v>280000</v>
      </c>
      <c r="M65" s="3">
        <v>27864573404</v>
      </c>
      <c r="O65" s="3">
        <v>23706371916</v>
      </c>
      <c r="Q65" s="3">
        <v>4158201488</v>
      </c>
    </row>
    <row r="66" spans="1:17">
      <c r="A66" s="1" t="s">
        <v>249</v>
      </c>
      <c r="C66" s="3">
        <v>0</v>
      </c>
      <c r="E66" s="3">
        <v>0</v>
      </c>
      <c r="G66" s="3">
        <v>0</v>
      </c>
      <c r="I66" s="3">
        <v>0</v>
      </c>
      <c r="K66" s="3">
        <v>12500</v>
      </c>
      <c r="M66" s="3">
        <v>16561860202</v>
      </c>
      <c r="O66" s="3">
        <v>7883445859</v>
      </c>
      <c r="Q66" s="3">
        <v>8678414343</v>
      </c>
    </row>
    <row r="67" spans="1:17">
      <c r="A67" s="1" t="s">
        <v>250</v>
      </c>
      <c r="C67" s="3">
        <v>0</v>
      </c>
      <c r="E67" s="3">
        <v>0</v>
      </c>
      <c r="G67" s="3">
        <v>0</v>
      </c>
      <c r="I67" s="3">
        <v>0</v>
      </c>
      <c r="K67" s="3">
        <v>1000</v>
      </c>
      <c r="M67" s="3">
        <v>1323485337</v>
      </c>
      <c r="O67" s="3">
        <v>628905984</v>
      </c>
      <c r="Q67" s="3">
        <v>694579353</v>
      </c>
    </row>
    <row r="68" spans="1:17">
      <c r="A68" s="1" t="s">
        <v>215</v>
      </c>
      <c r="C68" s="3">
        <v>0</v>
      </c>
      <c r="E68" s="3">
        <v>0</v>
      </c>
      <c r="G68" s="3">
        <v>0</v>
      </c>
      <c r="I68" s="3">
        <v>0</v>
      </c>
      <c r="K68" s="3">
        <v>111100</v>
      </c>
      <c r="M68" s="3">
        <v>9001879227</v>
      </c>
      <c r="O68" s="3">
        <v>4421118173</v>
      </c>
      <c r="Q68" s="3">
        <v>4580761054</v>
      </c>
    </row>
    <row r="69" spans="1:17">
      <c r="A69" s="1" t="s">
        <v>251</v>
      </c>
      <c r="C69" s="3">
        <v>0</v>
      </c>
      <c r="E69" s="3">
        <v>0</v>
      </c>
      <c r="G69" s="3">
        <v>0</v>
      </c>
      <c r="I69" s="3">
        <v>0</v>
      </c>
      <c r="K69" s="3">
        <v>406544</v>
      </c>
      <c r="M69" s="3">
        <v>4829294538</v>
      </c>
      <c r="O69" s="3">
        <v>543955872</v>
      </c>
      <c r="Q69" s="3">
        <v>4285338666</v>
      </c>
    </row>
    <row r="70" spans="1:17">
      <c r="A70" s="1" t="s">
        <v>221</v>
      </c>
      <c r="C70" s="3">
        <v>0</v>
      </c>
      <c r="E70" s="3">
        <v>0</v>
      </c>
      <c r="G70" s="3">
        <v>0</v>
      </c>
      <c r="I70" s="3">
        <v>0</v>
      </c>
      <c r="K70" s="3">
        <v>42500</v>
      </c>
      <c r="M70" s="3">
        <v>822551525</v>
      </c>
      <c r="O70" s="3">
        <v>267993113</v>
      </c>
      <c r="Q70" s="3">
        <v>554558412</v>
      </c>
    </row>
    <row r="71" spans="1:17">
      <c r="A71" s="1" t="s">
        <v>252</v>
      </c>
      <c r="C71" s="3">
        <v>0</v>
      </c>
      <c r="E71" s="3">
        <v>0</v>
      </c>
      <c r="G71" s="3">
        <v>0</v>
      </c>
      <c r="I71" s="3">
        <v>0</v>
      </c>
      <c r="K71" s="3">
        <v>2096751</v>
      </c>
      <c r="M71" s="3">
        <v>8337101552</v>
      </c>
      <c r="O71" s="3">
        <v>4617132923</v>
      </c>
      <c r="Q71" s="3">
        <v>3719968629</v>
      </c>
    </row>
    <row r="72" spans="1:17">
      <c r="A72" s="1" t="s">
        <v>42</v>
      </c>
      <c r="C72" s="3">
        <v>0</v>
      </c>
      <c r="E72" s="3">
        <v>0</v>
      </c>
      <c r="G72" s="3">
        <v>0</v>
      </c>
      <c r="I72" s="3">
        <v>0</v>
      </c>
      <c r="K72" s="3">
        <v>1876274</v>
      </c>
      <c r="M72" s="3">
        <v>25522034112</v>
      </c>
      <c r="O72" s="3">
        <v>10718688517</v>
      </c>
      <c r="Q72" s="3">
        <v>14803345595</v>
      </c>
    </row>
    <row r="73" spans="1:17">
      <c r="A73" s="1" t="s">
        <v>253</v>
      </c>
      <c r="C73" s="3">
        <v>0</v>
      </c>
      <c r="E73" s="3">
        <v>0</v>
      </c>
      <c r="G73" s="3">
        <v>0</v>
      </c>
      <c r="I73" s="3">
        <v>0</v>
      </c>
      <c r="K73" s="3">
        <v>1022416</v>
      </c>
      <c r="M73" s="3">
        <v>52463038873</v>
      </c>
      <c r="O73" s="3">
        <v>39582905807</v>
      </c>
      <c r="Q73" s="3">
        <v>12880133066</v>
      </c>
    </row>
    <row r="74" spans="1:17">
      <c r="A74" s="1" t="s">
        <v>33</v>
      </c>
      <c r="C74" s="3">
        <v>0</v>
      </c>
      <c r="E74" s="3">
        <v>0</v>
      </c>
      <c r="G74" s="3">
        <v>0</v>
      </c>
      <c r="I74" s="3">
        <v>0</v>
      </c>
      <c r="K74" s="3">
        <v>137150</v>
      </c>
      <c r="M74" s="3">
        <v>17623403436</v>
      </c>
      <c r="O74" s="3">
        <v>15470290912</v>
      </c>
      <c r="Q74" s="3">
        <v>2153112524</v>
      </c>
    </row>
    <row r="75" spans="1:17">
      <c r="A75" s="1" t="s">
        <v>254</v>
      </c>
      <c r="C75" s="3">
        <v>0</v>
      </c>
      <c r="E75" s="3">
        <v>0</v>
      </c>
      <c r="G75" s="3">
        <v>0</v>
      </c>
      <c r="I75" s="3">
        <v>0</v>
      </c>
      <c r="K75" s="3">
        <v>260059</v>
      </c>
      <c r="M75" s="3">
        <v>12632162807</v>
      </c>
      <c r="O75" s="3">
        <v>541702897</v>
      </c>
      <c r="Q75" s="3">
        <v>12090459910</v>
      </c>
    </row>
    <row r="76" spans="1:17">
      <c r="A76" s="1" t="s">
        <v>255</v>
      </c>
      <c r="C76" s="3">
        <v>0</v>
      </c>
      <c r="E76" s="3">
        <v>0</v>
      </c>
      <c r="G76" s="3">
        <v>0</v>
      </c>
      <c r="I76" s="3">
        <v>0</v>
      </c>
      <c r="K76" s="3">
        <v>38086000</v>
      </c>
      <c r="M76" s="3">
        <v>99168331020</v>
      </c>
      <c r="O76" s="3">
        <v>24665388621</v>
      </c>
      <c r="Q76" s="3">
        <v>74502942399</v>
      </c>
    </row>
    <row r="77" spans="1:17">
      <c r="A77" s="1" t="s">
        <v>256</v>
      </c>
      <c r="C77" s="3">
        <v>0</v>
      </c>
      <c r="E77" s="3">
        <v>0</v>
      </c>
      <c r="G77" s="3">
        <v>0</v>
      </c>
      <c r="I77" s="3">
        <v>0</v>
      </c>
      <c r="K77" s="3">
        <v>208825</v>
      </c>
      <c r="M77" s="3">
        <v>20438856230</v>
      </c>
      <c r="O77" s="3">
        <v>15328231382</v>
      </c>
      <c r="Q77" s="3">
        <v>5110624848</v>
      </c>
    </row>
    <row r="78" spans="1:17">
      <c r="A78" s="1" t="s">
        <v>18</v>
      </c>
      <c r="C78" s="3">
        <v>0</v>
      </c>
      <c r="E78" s="3">
        <v>0</v>
      </c>
      <c r="G78" s="3">
        <v>0</v>
      </c>
      <c r="I78" s="3">
        <v>0</v>
      </c>
      <c r="K78" s="3">
        <v>968090</v>
      </c>
      <c r="M78" s="3">
        <v>68177132750</v>
      </c>
      <c r="O78" s="3">
        <v>28771037492</v>
      </c>
      <c r="Q78" s="3">
        <v>39406095258</v>
      </c>
    </row>
    <row r="79" spans="1:17">
      <c r="A79" s="1" t="s">
        <v>63</v>
      </c>
      <c r="C79" s="3">
        <v>0</v>
      </c>
      <c r="E79" s="3">
        <v>0</v>
      </c>
      <c r="G79" s="3">
        <v>0</v>
      </c>
      <c r="I79" s="3">
        <v>0</v>
      </c>
      <c r="K79" s="3">
        <v>1450120</v>
      </c>
      <c r="M79" s="3">
        <v>27687285904</v>
      </c>
      <c r="O79" s="3">
        <v>20252280368</v>
      </c>
      <c r="Q79" s="3">
        <v>7435005536</v>
      </c>
    </row>
    <row r="80" spans="1:17">
      <c r="A80" s="1" t="s">
        <v>59</v>
      </c>
      <c r="C80" s="3">
        <v>0</v>
      </c>
      <c r="E80" s="3">
        <v>0</v>
      </c>
      <c r="G80" s="3">
        <v>0</v>
      </c>
      <c r="I80" s="3">
        <v>0</v>
      </c>
      <c r="K80" s="3">
        <v>131259</v>
      </c>
      <c r="M80" s="3">
        <v>6008415635</v>
      </c>
      <c r="O80" s="3">
        <v>4797663163</v>
      </c>
      <c r="Q80" s="3">
        <v>1210752472</v>
      </c>
    </row>
    <row r="81" spans="1:17">
      <c r="A81" s="1" t="s">
        <v>257</v>
      </c>
      <c r="C81" s="3">
        <v>0</v>
      </c>
      <c r="E81" s="3">
        <v>0</v>
      </c>
      <c r="G81" s="3">
        <v>0</v>
      </c>
      <c r="I81" s="3">
        <v>0</v>
      </c>
      <c r="K81" s="3">
        <v>10625</v>
      </c>
      <c r="M81" s="3">
        <v>408413522</v>
      </c>
      <c r="O81" s="3">
        <v>255262140</v>
      </c>
      <c r="Q81" s="3">
        <v>153151382</v>
      </c>
    </row>
    <row r="82" spans="1:17">
      <c r="A82" s="1" t="s">
        <v>258</v>
      </c>
      <c r="C82" s="3">
        <v>0</v>
      </c>
      <c r="E82" s="3">
        <v>0</v>
      </c>
      <c r="G82" s="3">
        <v>0</v>
      </c>
      <c r="I82" s="3">
        <v>0</v>
      </c>
      <c r="K82" s="3">
        <v>264099</v>
      </c>
      <c r="M82" s="3">
        <v>26679149208</v>
      </c>
      <c r="O82" s="3">
        <v>35532354015</v>
      </c>
      <c r="Q82" s="3">
        <v>-8853204807</v>
      </c>
    </row>
    <row r="83" spans="1:17">
      <c r="A83" s="1" t="s">
        <v>259</v>
      </c>
      <c r="C83" s="3">
        <v>0</v>
      </c>
      <c r="E83" s="3">
        <v>0</v>
      </c>
      <c r="G83" s="3">
        <v>0</v>
      </c>
      <c r="I83" s="3">
        <v>0</v>
      </c>
      <c r="K83" s="3">
        <v>3517738</v>
      </c>
      <c r="M83" s="3">
        <v>9651188672</v>
      </c>
      <c r="O83" s="3">
        <v>6161754303</v>
      </c>
      <c r="Q83" s="3">
        <v>3489434369</v>
      </c>
    </row>
    <row r="84" spans="1:17">
      <c r="A84" s="1" t="s">
        <v>260</v>
      </c>
      <c r="C84" s="3">
        <v>0</v>
      </c>
      <c r="E84" s="3">
        <v>0</v>
      </c>
      <c r="G84" s="3">
        <v>0</v>
      </c>
      <c r="I84" s="3">
        <v>0</v>
      </c>
      <c r="K84" s="3">
        <v>752500</v>
      </c>
      <c r="M84" s="3">
        <v>8712219630</v>
      </c>
      <c r="O84" s="3">
        <v>7578530058</v>
      </c>
      <c r="Q84" s="3">
        <v>1133689572</v>
      </c>
    </row>
    <row r="85" spans="1:17">
      <c r="A85" s="1" t="s">
        <v>17</v>
      </c>
      <c r="C85" s="3">
        <v>0</v>
      </c>
      <c r="E85" s="3">
        <v>0</v>
      </c>
      <c r="G85" s="3">
        <v>0</v>
      </c>
      <c r="I85" s="3">
        <v>0</v>
      </c>
      <c r="K85" s="3">
        <v>169284</v>
      </c>
      <c r="M85" s="3">
        <v>9815583426</v>
      </c>
      <c r="O85" s="3">
        <v>7019944586</v>
      </c>
      <c r="Q85" s="3">
        <v>2795638840</v>
      </c>
    </row>
    <row r="86" spans="1:17">
      <c r="A86" s="1" t="s">
        <v>29</v>
      </c>
      <c r="C86" s="3">
        <v>0</v>
      </c>
      <c r="E86" s="3">
        <v>0</v>
      </c>
      <c r="G86" s="3">
        <v>0</v>
      </c>
      <c r="I86" s="3">
        <v>0</v>
      </c>
      <c r="K86" s="3">
        <v>1143276</v>
      </c>
      <c r="M86" s="3">
        <v>15510720862</v>
      </c>
      <c r="O86" s="3">
        <v>6153064831</v>
      </c>
      <c r="Q86" s="3">
        <v>9357656031</v>
      </c>
    </row>
    <row r="87" spans="1:17">
      <c r="A87" s="1" t="s">
        <v>261</v>
      </c>
      <c r="C87" s="3">
        <v>0</v>
      </c>
      <c r="E87" s="3">
        <v>0</v>
      </c>
      <c r="G87" s="3">
        <v>0</v>
      </c>
      <c r="I87" s="3">
        <v>0</v>
      </c>
      <c r="K87" s="3">
        <v>827938</v>
      </c>
      <c r="M87" s="3">
        <v>18811779953</v>
      </c>
      <c r="O87" s="3">
        <v>16454077492</v>
      </c>
      <c r="Q87" s="3">
        <v>2357702461</v>
      </c>
    </row>
    <row r="88" spans="1:17">
      <c r="A88" s="1" t="s">
        <v>188</v>
      </c>
      <c r="C88" s="3">
        <v>0</v>
      </c>
      <c r="E88" s="3">
        <v>0</v>
      </c>
      <c r="G88" s="3">
        <v>0</v>
      </c>
      <c r="I88" s="3">
        <v>0</v>
      </c>
      <c r="K88" s="3">
        <v>285714</v>
      </c>
      <c r="M88" s="3">
        <v>20413432429</v>
      </c>
      <c r="O88" s="3">
        <v>18485507432</v>
      </c>
      <c r="Q88" s="3">
        <v>1927924997</v>
      </c>
    </row>
    <row r="89" spans="1:17">
      <c r="A89" s="1" t="s">
        <v>53</v>
      </c>
      <c r="C89" s="3">
        <v>0</v>
      </c>
      <c r="E89" s="3">
        <v>0</v>
      </c>
      <c r="G89" s="3">
        <v>0</v>
      </c>
      <c r="I89" s="3">
        <v>0</v>
      </c>
      <c r="K89" s="3">
        <v>2908005</v>
      </c>
      <c r="M89" s="3">
        <v>28786927879</v>
      </c>
      <c r="O89" s="3">
        <v>11642432837</v>
      </c>
      <c r="Q89" s="3">
        <v>17144495042</v>
      </c>
    </row>
    <row r="90" spans="1:17">
      <c r="A90" s="1" t="s">
        <v>203</v>
      </c>
      <c r="C90" s="3">
        <v>0</v>
      </c>
      <c r="E90" s="3">
        <v>0</v>
      </c>
      <c r="G90" s="3">
        <v>0</v>
      </c>
      <c r="I90" s="3">
        <v>0</v>
      </c>
      <c r="K90" s="3">
        <v>216510</v>
      </c>
      <c r="M90" s="3">
        <v>32791108630</v>
      </c>
      <c r="O90" s="3">
        <v>15149220884</v>
      </c>
      <c r="Q90" s="3">
        <v>17641887746</v>
      </c>
    </row>
    <row r="91" spans="1:17">
      <c r="A91" s="1" t="s">
        <v>262</v>
      </c>
      <c r="C91" s="3">
        <v>0</v>
      </c>
      <c r="E91" s="3">
        <v>0</v>
      </c>
      <c r="G91" s="3">
        <v>0</v>
      </c>
      <c r="I91" s="3">
        <v>0</v>
      </c>
      <c r="K91" s="3">
        <v>1644199</v>
      </c>
      <c r="M91" s="3">
        <v>3225918438</v>
      </c>
      <c r="O91" s="3">
        <v>3225918438</v>
      </c>
      <c r="Q91" s="3">
        <v>0</v>
      </c>
    </row>
    <row r="92" spans="1:17">
      <c r="A92" s="1" t="s">
        <v>27</v>
      </c>
      <c r="C92" s="3">
        <v>0</v>
      </c>
      <c r="E92" s="3">
        <v>0</v>
      </c>
      <c r="G92" s="3">
        <v>0</v>
      </c>
      <c r="I92" s="3">
        <v>0</v>
      </c>
      <c r="K92" s="3">
        <v>192000</v>
      </c>
      <c r="M92" s="3">
        <v>2961017253</v>
      </c>
      <c r="O92" s="3">
        <v>924164546</v>
      </c>
      <c r="Q92" s="3">
        <v>2036852707</v>
      </c>
    </row>
    <row r="93" spans="1:17">
      <c r="A93" s="1" t="s">
        <v>23</v>
      </c>
      <c r="C93" s="3">
        <v>0</v>
      </c>
      <c r="E93" s="3">
        <v>0</v>
      </c>
      <c r="G93" s="3">
        <v>0</v>
      </c>
      <c r="I93" s="3">
        <v>0</v>
      </c>
      <c r="K93" s="3">
        <v>186201</v>
      </c>
      <c r="M93" s="3">
        <v>20955987919</v>
      </c>
      <c r="O93" s="3">
        <v>15098321901</v>
      </c>
      <c r="Q93" s="3">
        <v>5857666018</v>
      </c>
    </row>
    <row r="94" spans="1:17">
      <c r="A94" s="1" t="s">
        <v>39</v>
      </c>
      <c r="C94" s="3">
        <v>0</v>
      </c>
      <c r="E94" s="3">
        <v>0</v>
      </c>
      <c r="G94" s="3">
        <v>0</v>
      </c>
      <c r="I94" s="3">
        <v>0</v>
      </c>
      <c r="K94" s="3">
        <v>1124005</v>
      </c>
      <c r="M94" s="3">
        <v>17424269058</v>
      </c>
      <c r="O94" s="3">
        <v>9711295293</v>
      </c>
      <c r="Q94" s="3">
        <v>7712973765</v>
      </c>
    </row>
    <row r="95" spans="1:17">
      <c r="A95" s="1" t="s">
        <v>217</v>
      </c>
      <c r="C95" s="3">
        <v>0</v>
      </c>
      <c r="E95" s="3">
        <v>0</v>
      </c>
      <c r="G95" s="3">
        <v>0</v>
      </c>
      <c r="I95" s="3">
        <v>0</v>
      </c>
      <c r="K95" s="3">
        <v>1507573</v>
      </c>
      <c r="M95" s="3">
        <v>42845059195</v>
      </c>
      <c r="O95" s="3">
        <v>23777160568</v>
      </c>
      <c r="Q95" s="3">
        <v>19067898627</v>
      </c>
    </row>
    <row r="96" spans="1:17">
      <c r="A96" s="1" t="s">
        <v>263</v>
      </c>
      <c r="C96" s="3">
        <v>0</v>
      </c>
      <c r="E96" s="3">
        <v>0</v>
      </c>
      <c r="G96" s="3">
        <v>0</v>
      </c>
      <c r="I96" s="3">
        <v>0</v>
      </c>
      <c r="K96" s="3">
        <v>2125</v>
      </c>
      <c r="M96" s="3">
        <v>86965713</v>
      </c>
      <c r="O96" s="3">
        <v>44665516</v>
      </c>
      <c r="Q96" s="3">
        <v>42300197</v>
      </c>
    </row>
    <row r="97" spans="1:17">
      <c r="A97" s="1" t="s">
        <v>83</v>
      </c>
      <c r="C97" s="3">
        <v>5250</v>
      </c>
      <c r="E97" s="3">
        <v>5249048438</v>
      </c>
      <c r="G97" s="3">
        <v>5246193750</v>
      </c>
      <c r="I97" s="3">
        <v>2854688</v>
      </c>
      <c r="K97" s="3">
        <v>5250</v>
      </c>
      <c r="M97" s="3">
        <v>5249048438</v>
      </c>
      <c r="O97" s="3">
        <v>5246193750</v>
      </c>
      <c r="Q97" s="3">
        <v>2854688</v>
      </c>
    </row>
    <row r="98" spans="1:17">
      <c r="A98" s="1" t="s">
        <v>125</v>
      </c>
      <c r="C98" s="3">
        <v>15000</v>
      </c>
      <c r="E98" s="3">
        <v>12852685032</v>
      </c>
      <c r="G98" s="3">
        <v>12829654782</v>
      </c>
      <c r="I98" s="3">
        <v>23030250</v>
      </c>
      <c r="K98" s="3">
        <v>15000</v>
      </c>
      <c r="M98" s="3">
        <v>12852685032</v>
      </c>
      <c r="O98" s="3">
        <v>12829654782</v>
      </c>
      <c r="Q98" s="3">
        <v>23030250</v>
      </c>
    </row>
    <row r="99" spans="1:17">
      <c r="A99" s="1" t="s">
        <v>79</v>
      </c>
      <c r="C99" s="3">
        <v>3250</v>
      </c>
      <c r="E99" s="3">
        <v>3249410938</v>
      </c>
      <c r="G99" s="3">
        <v>3217424424</v>
      </c>
      <c r="I99" s="3">
        <v>31986514</v>
      </c>
      <c r="K99" s="3">
        <v>3250</v>
      </c>
      <c r="M99" s="3">
        <v>3249410938</v>
      </c>
      <c r="O99" s="3">
        <v>3217424424</v>
      </c>
      <c r="Q99" s="3">
        <v>31986514</v>
      </c>
    </row>
    <row r="100" spans="1:17">
      <c r="A100" s="1" t="s">
        <v>86</v>
      </c>
      <c r="C100" s="3">
        <v>123100</v>
      </c>
      <c r="E100" s="3">
        <v>104125023930</v>
      </c>
      <c r="G100" s="3">
        <v>103715846983</v>
      </c>
      <c r="I100" s="3">
        <v>409176947</v>
      </c>
      <c r="K100" s="3">
        <v>123100</v>
      </c>
      <c r="M100" s="3">
        <v>104125023930</v>
      </c>
      <c r="O100" s="3">
        <v>103715846983</v>
      </c>
      <c r="Q100" s="3">
        <v>409176947</v>
      </c>
    </row>
    <row r="101" spans="1:17">
      <c r="A101" s="1" t="s">
        <v>92</v>
      </c>
      <c r="C101" s="3">
        <v>81725</v>
      </c>
      <c r="E101" s="3">
        <v>64678110514</v>
      </c>
      <c r="G101" s="3">
        <v>60789122077</v>
      </c>
      <c r="I101" s="3">
        <v>3888988437</v>
      </c>
      <c r="K101" s="3">
        <v>121725</v>
      </c>
      <c r="M101" s="3">
        <v>94697563507</v>
      </c>
      <c r="O101" s="3">
        <v>90542133800</v>
      </c>
      <c r="Q101" s="3">
        <v>4155429707</v>
      </c>
    </row>
    <row r="102" spans="1:17">
      <c r="A102" s="1" t="s">
        <v>264</v>
      </c>
      <c r="C102" s="3">
        <v>0</v>
      </c>
      <c r="E102" s="3">
        <v>0</v>
      </c>
      <c r="G102" s="3">
        <v>0</v>
      </c>
      <c r="I102" s="3">
        <v>0</v>
      </c>
      <c r="K102" s="3">
        <v>20000</v>
      </c>
      <c r="M102" s="3">
        <v>20000000000</v>
      </c>
      <c r="O102" s="3">
        <v>18800519734</v>
      </c>
      <c r="Q102" s="3">
        <v>1199480266</v>
      </c>
    </row>
    <row r="103" spans="1:17">
      <c r="A103" s="1" t="s">
        <v>163</v>
      </c>
      <c r="C103" s="3">
        <v>0</v>
      </c>
      <c r="E103" s="3">
        <v>0</v>
      </c>
      <c r="G103" s="3">
        <v>0</v>
      </c>
      <c r="I103" s="3">
        <v>0</v>
      </c>
      <c r="K103" s="3">
        <v>86275</v>
      </c>
      <c r="M103" s="3">
        <v>86275000000</v>
      </c>
      <c r="O103" s="3">
        <v>83798502007</v>
      </c>
      <c r="Q103" s="3">
        <v>2476497993</v>
      </c>
    </row>
    <row r="104" spans="1:17">
      <c r="A104" s="1" t="s">
        <v>165</v>
      </c>
      <c r="C104" s="3">
        <v>0</v>
      </c>
      <c r="E104" s="3">
        <v>0</v>
      </c>
      <c r="G104" s="3">
        <v>0</v>
      </c>
      <c r="I104" s="3">
        <v>0</v>
      </c>
      <c r="K104" s="3">
        <v>9400</v>
      </c>
      <c r="M104" s="3">
        <v>9400000000</v>
      </c>
      <c r="O104" s="3">
        <v>9083998922</v>
      </c>
      <c r="Q104" s="3">
        <v>316001078</v>
      </c>
    </row>
    <row r="105" spans="1:17">
      <c r="A105" s="1" t="s">
        <v>265</v>
      </c>
      <c r="C105" s="3">
        <v>0</v>
      </c>
      <c r="E105" s="3">
        <v>0</v>
      </c>
      <c r="G105" s="3">
        <v>0</v>
      </c>
      <c r="I105" s="3">
        <v>0</v>
      </c>
      <c r="K105" s="3">
        <v>72917</v>
      </c>
      <c r="M105" s="3">
        <v>72917000000</v>
      </c>
      <c r="O105" s="3">
        <v>68815220911</v>
      </c>
      <c r="Q105" s="3">
        <v>4101779089</v>
      </c>
    </row>
    <row r="106" spans="1:17">
      <c r="A106" s="1" t="s">
        <v>167</v>
      </c>
      <c r="C106" s="3">
        <v>0</v>
      </c>
      <c r="E106" s="3">
        <v>0</v>
      </c>
      <c r="G106" s="3">
        <v>0</v>
      </c>
      <c r="I106" s="3">
        <v>0</v>
      </c>
      <c r="K106" s="3">
        <v>55000</v>
      </c>
      <c r="M106" s="3">
        <v>55000000000</v>
      </c>
      <c r="O106" s="3">
        <v>54630419210</v>
      </c>
      <c r="Q106" s="3">
        <v>369580790</v>
      </c>
    </row>
    <row r="107" spans="1:17">
      <c r="A107" s="1" t="s">
        <v>266</v>
      </c>
      <c r="C107" s="3">
        <v>0</v>
      </c>
      <c r="E107" s="3">
        <v>0</v>
      </c>
      <c r="G107" s="3">
        <v>0</v>
      </c>
      <c r="I107" s="3">
        <v>0</v>
      </c>
      <c r="K107" s="3">
        <v>70911</v>
      </c>
      <c r="M107" s="3">
        <v>70911000000</v>
      </c>
      <c r="O107" s="3">
        <v>61721466000</v>
      </c>
      <c r="Q107" s="3">
        <v>9189534000</v>
      </c>
    </row>
    <row r="108" spans="1:17">
      <c r="A108" s="1" t="s">
        <v>267</v>
      </c>
      <c r="C108" s="3">
        <v>0</v>
      </c>
      <c r="E108" s="3">
        <v>0</v>
      </c>
      <c r="G108" s="3">
        <v>0</v>
      </c>
      <c r="I108" s="3">
        <v>0</v>
      </c>
      <c r="K108" s="3">
        <v>5093</v>
      </c>
      <c r="M108" s="3">
        <v>5093000000</v>
      </c>
      <c r="O108" s="3">
        <v>4729625851</v>
      </c>
      <c r="Q108" s="3">
        <v>363374149</v>
      </c>
    </row>
    <row r="109" spans="1:17">
      <c r="A109" s="1" t="s">
        <v>268</v>
      </c>
      <c r="C109" s="3">
        <v>0</v>
      </c>
      <c r="E109" s="3">
        <v>0</v>
      </c>
      <c r="G109" s="3">
        <v>0</v>
      </c>
      <c r="I109" s="3">
        <v>0</v>
      </c>
      <c r="K109" s="3">
        <v>186276</v>
      </c>
      <c r="M109" s="3">
        <v>186276000000</v>
      </c>
      <c r="O109" s="3">
        <v>169966054786</v>
      </c>
      <c r="Q109" s="3">
        <v>16309945214</v>
      </c>
    </row>
    <row r="110" spans="1:17">
      <c r="A110" s="1" t="s">
        <v>269</v>
      </c>
      <c r="C110" s="3">
        <v>0</v>
      </c>
      <c r="E110" s="3">
        <v>0</v>
      </c>
      <c r="G110" s="3">
        <v>0</v>
      </c>
      <c r="I110" s="3">
        <v>0</v>
      </c>
      <c r="K110" s="3">
        <v>31514</v>
      </c>
      <c r="M110" s="3">
        <v>31514000000</v>
      </c>
      <c r="O110" s="3">
        <v>30657424091</v>
      </c>
      <c r="Q110" s="3">
        <v>856575909</v>
      </c>
    </row>
    <row r="111" spans="1:17" ht="22.5" thickBot="1">
      <c r="E111" s="4">
        <f>SUM(E8:E110)</f>
        <v>247044892166</v>
      </c>
      <c r="G111" s="4">
        <f>SUM(G8:G110)</f>
        <v>244070593713</v>
      </c>
      <c r="I111" s="4">
        <f>SUM(I8:I110)</f>
        <v>2974298453</v>
      </c>
      <c r="M111" s="4">
        <f>SUM(M8:M110)</f>
        <v>3181102511278</v>
      </c>
      <c r="O111" s="4">
        <f>SUM(O8:O110)</f>
        <v>2010035608518</v>
      </c>
      <c r="Q111" s="4">
        <f>SUM(Q8:Q110)</f>
        <v>1171066902760</v>
      </c>
    </row>
    <row r="112" spans="1:17" ht="22.5" thickTop="1">
      <c r="I112" s="3"/>
    </row>
    <row r="114" spans="17:17">
      <c r="Q114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Ali Ghayouri</cp:lastModifiedBy>
  <dcterms:created xsi:type="dcterms:W3CDTF">2021-03-27T12:00:17Z</dcterms:created>
  <dcterms:modified xsi:type="dcterms:W3CDTF">2021-03-30T14:06:03Z</dcterms:modified>
</cp:coreProperties>
</file>