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شهریور 1400\"/>
    </mc:Choice>
  </mc:AlternateContent>
  <xr:revisionPtr revIDLastSave="0" documentId="13_ncr:1_{2D8905A5-9F2C-4889-95CD-DAB6F5ECFD4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C10" i="14"/>
  <c r="C10" i="15" s="1"/>
  <c r="E10" i="14"/>
  <c r="K9" i="13"/>
  <c r="I10" i="13"/>
  <c r="K8" i="13" s="1"/>
  <c r="K10" i="13" s="1"/>
  <c r="E10" i="13"/>
  <c r="C9" i="15" s="1"/>
  <c r="K2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8" i="12"/>
  <c r="I9" i="12"/>
  <c r="I28" i="12" s="1"/>
  <c r="C8" i="15" s="1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8" i="12"/>
  <c r="C28" i="12"/>
  <c r="E28" i="12"/>
  <c r="G28" i="12"/>
  <c r="M28" i="12"/>
  <c r="O28" i="12"/>
  <c r="M49" i="11"/>
  <c r="M89" i="11" s="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I88" i="11"/>
  <c r="I9" i="11"/>
  <c r="I10" i="11"/>
  <c r="I89" i="11" s="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" i="11"/>
  <c r="C89" i="11"/>
  <c r="E89" i="11"/>
  <c r="G89" i="11"/>
  <c r="O89" i="11"/>
  <c r="Q89" i="1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8" i="10"/>
  <c r="I78" i="10" s="1"/>
  <c r="O78" i="10"/>
  <c r="M78" i="10"/>
  <c r="G78" i="10"/>
  <c r="E78" i="10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" i="9"/>
  <c r="E80" i="9"/>
  <c r="G80" i="9"/>
  <c r="M80" i="9"/>
  <c r="O80" i="9"/>
  <c r="O48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8" i="8"/>
  <c r="Q48" i="8"/>
  <c r="I48" i="8"/>
  <c r="K48" i="8"/>
  <c r="S8" i="7"/>
  <c r="S9" i="7"/>
  <c r="S10" i="7"/>
  <c r="S12" i="7"/>
  <c r="S13" i="7"/>
  <c r="S14" i="7"/>
  <c r="S15" i="7"/>
  <c r="Q16" i="7"/>
  <c r="O16" i="7"/>
  <c r="M16" i="7"/>
  <c r="K16" i="7"/>
  <c r="I16" i="7"/>
  <c r="S10" i="6"/>
  <c r="Q9" i="6"/>
  <c r="Q8" i="6"/>
  <c r="K10" i="6"/>
  <c r="L10" i="6"/>
  <c r="M10" i="6"/>
  <c r="N10" i="6"/>
  <c r="O10" i="6"/>
  <c r="P10" i="6"/>
  <c r="AK23" i="3"/>
  <c r="AJ25" i="3"/>
  <c r="S23" i="3"/>
  <c r="Q23" i="3"/>
  <c r="AI23" i="3"/>
  <c r="AG23" i="3"/>
  <c r="AA23" i="3"/>
  <c r="W23" i="3"/>
  <c r="K11" i="11" l="1"/>
  <c r="C7" i="15"/>
  <c r="G9" i="13"/>
  <c r="Q78" i="10"/>
  <c r="M48" i="8"/>
  <c r="S49" i="11"/>
  <c r="G8" i="13"/>
  <c r="G10" i="13" s="1"/>
  <c r="C11" i="15"/>
  <c r="Q28" i="12"/>
  <c r="K8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88" i="11"/>
  <c r="K84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8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S89" i="11"/>
  <c r="Q80" i="9"/>
  <c r="I80" i="9"/>
  <c r="S48" i="8"/>
  <c r="S11" i="7"/>
  <c r="S16" i="7"/>
  <c r="Q10" i="6"/>
  <c r="W67" i="1"/>
  <c r="U67" i="1"/>
  <c r="O67" i="1"/>
  <c r="K67" i="1"/>
  <c r="G67" i="1"/>
  <c r="E67" i="1"/>
  <c r="E9" i="15" l="1"/>
  <c r="E10" i="15"/>
  <c r="E8" i="15"/>
  <c r="E7" i="15"/>
  <c r="E11" i="15" s="1"/>
  <c r="K89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U88" i="11"/>
  <c r="U31" i="11"/>
  <c r="U63" i="11"/>
  <c r="U83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73" i="11"/>
  <c r="U77" i="11"/>
  <c r="U81" i="11"/>
  <c r="U85" i="11"/>
  <c r="U8" i="11"/>
  <c r="U15" i="11"/>
  <c r="U23" i="11"/>
  <c r="U35" i="11"/>
  <c r="U43" i="11"/>
  <c r="U51" i="11"/>
  <c r="U59" i="11"/>
  <c r="U71" i="11"/>
  <c r="U79" i="11"/>
  <c r="U10" i="11"/>
  <c r="U14" i="11"/>
  <c r="U18" i="11"/>
  <c r="U22" i="11"/>
  <c r="U26" i="11"/>
  <c r="U30" i="11"/>
  <c r="U34" i="11"/>
  <c r="U42" i="11"/>
  <c r="U46" i="11"/>
  <c r="U50" i="11"/>
  <c r="U54" i="11"/>
  <c r="U58" i="11"/>
  <c r="U62" i="11"/>
  <c r="U66" i="11"/>
  <c r="U70" i="11"/>
  <c r="U74" i="11"/>
  <c r="U78" i="11"/>
  <c r="U82" i="11"/>
  <c r="U86" i="11"/>
  <c r="U11" i="11"/>
  <c r="U19" i="11"/>
  <c r="U27" i="11"/>
  <c r="U39" i="11"/>
  <c r="U47" i="11"/>
  <c r="U55" i="11"/>
  <c r="U67" i="11"/>
  <c r="U75" i="11"/>
  <c r="U87" i="11"/>
  <c r="U38" i="11"/>
  <c r="Y67" i="1"/>
  <c r="U89" i="11" l="1"/>
</calcChain>
</file>

<file path=xl/sharedStrings.xml><?xml version="1.0" encoding="utf-8"?>
<sst xmlns="http://schemas.openxmlformats.org/spreadsheetml/2006/main" count="858" uniqueCount="241">
  <si>
    <t>صندوق سرمایه‌گذاری توسعه ممتاز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</si>
  <si>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</si>
  <si>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</si>
  <si>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</si>
  <si>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</si>
  <si>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</si>
  <si>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</si>
  <si>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</si>
  <si>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</si>
  <si>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</si>
  <si>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</si>
  <si>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</si>
  <si>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</si>
  <si>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</si>
  <si>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</si>
  <si>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</si>
  <si>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</si>
  <si>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پالایش نفت بندرعباس</t>
  </si>
  <si>
    <t>پتروشیمی آبادان</t>
  </si>
  <si>
    <t>پتروشیمی امیرکبیر</t>
  </si>
  <si>
    <t>پتروشیمی پردیس</t>
  </si>
  <si>
    <t>پتروشیمی جم</t>
  </si>
  <si>
    <t>پتروشیمی خراسان</t>
  </si>
  <si>
    <t>پتروشیمی‌شیراز</t>
  </si>
  <si>
    <t>پلیمر آریا ساسول</t>
  </si>
  <si>
    <t>توسعه معدنی و صنعتی صبانور</t>
  </si>
  <si>
    <t>توسعه‌معادن‌وفلزات‌</t>
  </si>
  <si>
    <t>تولید نیروی برق آبادان</t>
  </si>
  <si>
    <t>ح . داروپخش‌ (هلدینگ‌</t>
  </si>
  <si>
    <t>ح توسعه معدنی و صنعتی صبانور</t>
  </si>
  <si>
    <t>داروپخش‌ (هلدینگ‌</t>
  </si>
  <si>
    <t>داروسازی کاسپین تامین</t>
  </si>
  <si>
    <t>زغال سنگ پروده طبس</t>
  </si>
  <si>
    <t>س. و خدمات مدیریت صند. ب کشوری</t>
  </si>
  <si>
    <t>سپنتا</t>
  </si>
  <si>
    <t>سپید ماکیان</t>
  </si>
  <si>
    <t>سرمایه گذاری تامین اجتماعی</t>
  </si>
  <si>
    <t>سرمایه گذاری صبا تامین</t>
  </si>
  <si>
    <t>سرمایه گذاری هامون صبا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</si>
  <si>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</si>
  <si>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</si>
  <si>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</si>
  <si>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</si>
  <si>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 کرمان‌</t>
  </si>
  <si>
    <t>شرکت آهن و فولاد ارفع</t>
  </si>
  <si>
    <t>شیرپاستوریزه پگاه گیلان</t>
  </si>
  <si>
    <t>صنایع پتروشیمی کرمانشاه</t>
  </si>
  <si>
    <t>فجر انرژی خلیج فارس</t>
  </si>
  <si>
    <t>فولاد  خوزستان</t>
  </si>
  <si>
    <t>فولاد مبارکه اصفهان</t>
  </si>
  <si>
    <t>فولاد هرمزگان جنوب</t>
  </si>
  <si>
    <t>گروه پتروشیمی س. ایرانیان</t>
  </si>
  <si>
    <t>گروه مپنا (سهامی عام)</t>
  </si>
  <si>
    <t>گسترش نفت و گاز پارسیان</t>
  </si>
  <si>
    <t>گلتاش‌</t>
  </si>
  <si>
    <t>مخابرات ایران</t>
  </si>
  <si>
    <t>مدیریت صنعت شوینده ت.ص.بهشهر</t>
  </si>
  <si>
    <t>ملی‌ صنایع‌ مس‌ ایران‌</t>
  </si>
  <si>
    <t>نفت ایرانول</t>
  </si>
  <si>
    <t>نفت پاسارگاد</t>
  </si>
  <si>
    <t>کشتیرانی جمهوری اسلامی ایران</t>
  </si>
  <si>
    <t>شرکت کیسون</t>
  </si>
  <si>
    <t>پتروشیمی تندگویان</t>
  </si>
  <si>
    <t>شیشه‌ و گاز</t>
  </si>
  <si>
    <t>س.سهام عدالت استان کرمانشاه</t>
  </si>
  <si>
    <t>توسعه سامانه ی نرم افزاری نگین</t>
  </si>
  <si>
    <t>ریل پرداز نو آفرین</t>
  </si>
  <si>
    <t>آریان کیمیا تک</t>
  </si>
  <si>
    <t>پتروشیمی زاگرس</t>
  </si>
  <si>
    <t>تامین سرمایه نوین</t>
  </si>
  <si>
    <t>فولاد خراسان</t>
  </si>
  <si>
    <t>صنعتی زر ماکارون</t>
  </si>
  <si>
    <t>سرمایه‌ گذاری‌ پارس‌ توشه‌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</si>
  <si>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</si>
  <si>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</si>
  <si>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</si>
  <si>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</si>
  <si>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</si>
  <si>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</si>
  <si>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</si>
  <si>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</si>
  <si>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</si>
  <si>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</si>
  <si>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</si>
  <si>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</si>
  <si>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</si>
  <si>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</si>
  <si>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</si>
  <si>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</si>
  <si>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</si>
  <si>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</si>
  <si>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</si>
  <si>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</si>
  <si>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</si>
  <si>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</si>
  <si>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</si>
  <si>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</si>
  <si>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</si>
  <si>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</si>
  <si>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</si>
  <si>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</si>
  <si>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0104</t>
  </si>
  <si>
    <t>1399/04/03</t>
  </si>
  <si>
    <t>1401/04/03</t>
  </si>
  <si>
    <t>مرابحه عام دولت4-ش.خ 0006</t>
  </si>
  <si>
    <t>1399/05/07</t>
  </si>
  <si>
    <t>1400/06/07</t>
  </si>
  <si>
    <t>مرابحه عام دولت4-ش.خ 0007</t>
  </si>
  <si>
    <t>1399/05/21</t>
  </si>
  <si>
    <t>1400/07/21</t>
  </si>
  <si>
    <t>مرابحه عام دولت4-ش.خ 0008</t>
  </si>
  <si>
    <t>1399/06/04</t>
  </si>
  <si>
    <t>1400/08/04</t>
  </si>
  <si>
    <t>منفعت دولتی4-شرایط خاص14010729</t>
  </si>
  <si>
    <t>1398/07/29</t>
  </si>
  <si>
    <t>1401/07/29</t>
  </si>
  <si>
    <t>منفعت دولت5-ش.خاص کاردان0108</t>
  </si>
  <si>
    <t>1398/08/18</t>
  </si>
  <si>
    <t>1401/08/18</t>
  </si>
  <si>
    <t>اسنادخزانه-م13بودجه98-010219</t>
  </si>
  <si>
    <t>1398/09/06</t>
  </si>
  <si>
    <t>1401/02/19</t>
  </si>
  <si>
    <t>اسنادخزانه-م11بودجه98-001013</t>
  </si>
  <si>
    <t>1398/07/09</t>
  </si>
  <si>
    <t>1400/10/13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</si>
  <si>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</si>
  <si>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</si>
  <si>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</si>
  <si>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</si>
  <si>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</si>
  <si>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</si>
  <si>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</si>
  <si>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</si>
  <si>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</si>
  <si>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</si>
  <si>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</si>
  <si>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</si>
  <si>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</si>
  <si>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</si>
  <si>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</si>
  <si>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</si>
  <si>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</si>
  <si>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</si>
  <si>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</si>
  <si>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</si>
  <si>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</si>
  <si>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</si>
  <si>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</si>
  <si>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</si>
  <si>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</si>
  <si>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</si>
  <si>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</si>
  <si>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</si>
  <si>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</si>
  <si>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</si>
  <si>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</si>
  <si>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</si>
  <si>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1400/04/31</t>
  </si>
  <si>
    <t>1400/04/29</t>
  </si>
  <si>
    <t>1400/04/14</t>
  </si>
  <si>
    <t>1400/03/29</t>
  </si>
  <si>
    <t>1400/04/20</t>
  </si>
  <si>
    <t>1400/04/10</t>
  </si>
  <si>
    <t>1400/03/30</t>
  </si>
  <si>
    <t>گروه دارویی سبحان</t>
  </si>
  <si>
    <t>1400/03/18</t>
  </si>
  <si>
    <t>1400/05/11</t>
  </si>
  <si>
    <t>1400/04/09</t>
  </si>
  <si>
    <t>پتروشیمی شازند</t>
  </si>
  <si>
    <t>1400/04/13</t>
  </si>
  <si>
    <t>1400/03/08</t>
  </si>
  <si>
    <t>1400/04/27</t>
  </si>
  <si>
    <t>1400/04/02</t>
  </si>
  <si>
    <t>1400/02/29</t>
  </si>
  <si>
    <t>1400/03/12</t>
  </si>
  <si>
    <t>1400/03/23</t>
  </si>
  <si>
    <t>1400/04/24</t>
  </si>
  <si>
    <t>1400/04/28</t>
  </si>
  <si>
    <t>1400/05/20</t>
  </si>
  <si>
    <t>1400/01/25</t>
  </si>
  <si>
    <t>1400/03/10</t>
  </si>
  <si>
    <t>صنعتی دوده فام</t>
  </si>
  <si>
    <t>مجتمع صنایع لاستیک یزد</t>
  </si>
  <si>
    <t>سیمان ساوه</t>
  </si>
  <si>
    <t>1400/02/26</t>
  </si>
  <si>
    <t>1400/02/25</t>
  </si>
  <si>
    <t>1400/03/25</t>
  </si>
  <si>
    <t>تامین سرمایه بانک ملت</t>
  </si>
  <si>
    <t>1400/03/01</t>
  </si>
  <si>
    <t>1400/02/28</t>
  </si>
  <si>
    <t>1400/06/20</t>
  </si>
  <si>
    <t>صنعت غذایی کورش</t>
  </si>
  <si>
    <t>پتروشیمی بوعلی سینا</t>
  </si>
  <si>
    <t>1400/04/07</t>
  </si>
  <si>
    <t>تولید و توسعه سرب روی ایرانیان</t>
  </si>
  <si>
    <t>1400/04/06</t>
  </si>
  <si>
    <t>گسترش صنایع روی ایرانیان</t>
  </si>
  <si>
    <t>1400/03/05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</si>
  <si>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</si>
  <si>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</si>
  <si>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</si>
  <si>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</si>
  <si>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</si>
  <si>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</si>
  <si>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ح . توسعه‌معادن‌وفلزات‌</t>
  </si>
  <si>
    <t>تامین سرمایه امید</t>
  </si>
  <si>
    <t>تامین سرمایه لوتوس پارسیان</t>
  </si>
  <si>
    <t>م .صنایع و معادن احیاء سپاهان</t>
  </si>
  <si>
    <t>کویر تایر</t>
  </si>
  <si>
    <t>گ.مدیریت ارزش سرمایه ص ب کشوری</t>
  </si>
  <si>
    <t>کالسیمین‌</t>
  </si>
  <si>
    <t>ح . پتروشیمی جم</t>
  </si>
  <si>
    <t>پتروشیمی نوری</t>
  </si>
  <si>
    <t>ح . گلتاش‌</t>
  </si>
  <si>
    <t>س. نفت و گاز و پتروشیمی تأمین</t>
  </si>
  <si>
    <t>اوراق سلف موازی ورق گرم فولاد</t>
  </si>
  <si>
    <t>اسنادخزانه-م16بودجه97-000407</t>
  </si>
  <si>
    <t>اسنادخزانه-م6بودجه98-000519</t>
  </si>
  <si>
    <t>اسنادخزانه-م20بودجه97-000324</t>
  </si>
  <si>
    <t>اسنادخزانه-م22بودجه97-000428</t>
  </si>
  <si>
    <t>اسنادخزانه-م13بودجه97-000518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</si>
  <si>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</si>
  <si>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</si>
  <si>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</si>
  <si>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</si>
  <si>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</si>
  <si>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</si>
  <si>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</si>
  <si>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</si>
  <si>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</si>
  <si>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</si>
  <si>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</si>
  <si>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</si>
  <si>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</si>
  <si>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</si>
  <si>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1400/06/01</t>
  </si>
  <si>
    <t>-</t>
  </si>
  <si>
    <t>از ابتدای سال مالی</t>
  </si>
  <si>
    <t>تا پایان ماه</t>
  </si>
  <si>
    <t>سایر درآمدهای تنزیل سود سهام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</si>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</sst>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#,##0;\(#,##0\)"/>
  </numFmts>
  <fonts count="7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b/>
      <sz val="10"/>
      <color rgb="FF000000"/>
      <name val="B Nazanin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37" fontId="2" fillId="0" borderId="0" xfId="1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5" fillId="0" borderId="3" xfId="0" applyNumberFormat="1" applyFont="1" applyBorder="1" applyAlignment="1">
      <alignment horizontal="center" vertical="center" wrapText="1" readingOrder="2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/>
    <xf numFmtId="37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85725</xdr:rowOff>
        </xdr:from>
        <xdr:to>
          <xdr:col>10</xdr:col>
          <xdr:colOff>247650</xdr:colOff>
          <xdr:row>33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D2A5619-F5BA-45EA-92D7-2B72E479D6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CA96-5C09-48D4-9E1F-23C4EEAC2E8A}">
  <dimension ref="A1"/>
  <sheetViews>
    <sheetView rightToLeft="1" view="pageBreakPreview" zoomScale="60" zoomScaleNormal="100" workbookViewId="0">
      <selection activeCell="L15" sqref="L15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28575</xdr:colOff>
                <xdr:row>0</xdr:row>
                <xdr:rowOff>85725</xdr:rowOff>
              </from>
              <to>
                <xdr:col>10</xdr:col>
                <xdr:colOff>247650</xdr:colOff>
                <xdr:row>33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0"/>
  <sheetViews>
    <sheetView rightToLeft="1" topLeftCell="A79" workbookViewId="0">
      <selection activeCell="M89" sqref="M89:Q89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4.75" x14ac:dyDescent="0.55000000000000004">
      <c r="A3" s="26" t="s">
        <v>141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4.75" x14ac:dyDescent="0.55000000000000004">
      <c r="A6" s="24" t="s">
        <v>3</v>
      </c>
      <c r="C6" s="25" t="s">
        <v>143</v>
      </c>
      <c r="D6" s="25" t="s">
        <v>143</v>
      </c>
      <c r="E6" s="25" t="s">
        <v>143</v>
      </c>
      <c r="F6" s="25" t="s">
        <v>143</v>
      </c>
      <c r="G6" s="25" t="s">
        <v>143</v>
      </c>
      <c r="H6" s="25" t="s">
        <v>143</v>
      </c>
      <c r="I6" s="25" t="s">
        <v>143</v>
      </c>
      <c r="J6" s="25" t="s">
        <v>143</v>
      </c>
      <c r="K6" s="25" t="s">
        <v>143</v>
      </c>
      <c r="M6" s="25" t="s">
        <v>144</v>
      </c>
      <c r="N6" s="25" t="s">
        <v>144</v>
      </c>
      <c r="O6" s="25" t="s">
        <v>144</v>
      </c>
      <c r="P6" s="25" t="s">
        <v>144</v>
      </c>
      <c r="Q6" s="25" t="s">
        <v>144</v>
      </c>
      <c r="R6" s="25" t="s">
        <v>144</v>
      </c>
      <c r="S6" s="25" t="s">
        <v>144</v>
      </c>
      <c r="T6" s="25" t="s">
        <v>144</v>
      </c>
      <c r="U6" s="25" t="s">
        <v>144</v>
      </c>
    </row>
    <row r="7" spans="1:21" ht="24.75" x14ac:dyDescent="0.55000000000000004">
      <c r="A7" s="25" t="s">
        <v>3</v>
      </c>
      <c r="C7" s="25" t="s">
        <v>221</v>
      </c>
      <c r="E7" s="25" t="s">
        <v>222</v>
      </c>
      <c r="G7" s="25" t="s">
        <v>223</v>
      </c>
      <c r="I7" s="25" t="s">
        <v>131</v>
      </c>
      <c r="K7" s="25" t="s">
        <v>224</v>
      </c>
      <c r="M7" s="25" t="s">
        <v>221</v>
      </c>
      <c r="O7" s="25" t="s">
        <v>222</v>
      </c>
      <c r="Q7" s="25" t="s">
        <v>223</v>
      </c>
      <c r="S7" s="25" t="s">
        <v>131</v>
      </c>
      <c r="U7" s="25" t="s">
        <v>224</v>
      </c>
    </row>
    <row r="8" spans="1:21" x14ac:dyDescent="0.55000000000000004">
      <c r="A8" s="4" t="s">
        <v>17</v>
      </c>
      <c r="C8" s="19">
        <v>0</v>
      </c>
      <c r="D8" s="19"/>
      <c r="E8" s="19">
        <v>9275467159</v>
      </c>
      <c r="F8" s="19"/>
      <c r="G8" s="19">
        <v>6322035162</v>
      </c>
      <c r="H8" s="19"/>
      <c r="I8" s="19">
        <f>C8+E8+G8</f>
        <v>15597502321</v>
      </c>
      <c r="J8" s="19"/>
      <c r="K8" s="9">
        <f t="shared" ref="K8:K71" si="0">I8/$I$89</f>
        <v>-6.8994856813235861E-2</v>
      </c>
      <c r="L8" s="19"/>
      <c r="M8" s="19">
        <v>5837324374</v>
      </c>
      <c r="N8" s="19"/>
      <c r="O8" s="19">
        <v>0</v>
      </c>
      <c r="P8" s="19"/>
      <c r="Q8" s="19">
        <v>6322035162</v>
      </c>
      <c r="R8" s="19"/>
      <c r="S8" s="19">
        <f t="shared" ref="S8:S71" si="1">M8+O8+Q8</f>
        <v>12159359536</v>
      </c>
      <c r="U8" s="9">
        <f>S8/$S$89</f>
        <v>4.2223754932565173E-2</v>
      </c>
    </row>
    <row r="9" spans="1:21" x14ac:dyDescent="0.55000000000000004">
      <c r="A9" s="4" t="s">
        <v>58</v>
      </c>
      <c r="C9" s="19">
        <v>0</v>
      </c>
      <c r="D9" s="19"/>
      <c r="E9" s="19">
        <v>-10381016509</v>
      </c>
      <c r="F9" s="19"/>
      <c r="G9" s="19">
        <v>4946110030</v>
      </c>
      <c r="H9" s="19"/>
      <c r="I9" s="19">
        <f t="shared" ref="I9:I72" si="2">C9+E9+G9</f>
        <v>-5434906479</v>
      </c>
      <c r="J9" s="19"/>
      <c r="K9" s="9">
        <f t="shared" si="0"/>
        <v>2.4041066742273888E-2</v>
      </c>
      <c r="L9" s="19"/>
      <c r="M9" s="19">
        <v>7100575000</v>
      </c>
      <c r="N9" s="19"/>
      <c r="O9" s="19">
        <v>4008751767</v>
      </c>
      <c r="P9" s="19"/>
      <c r="Q9" s="19">
        <v>4946110030</v>
      </c>
      <c r="R9" s="19"/>
      <c r="S9" s="19">
        <f t="shared" si="1"/>
        <v>16055436797</v>
      </c>
      <c r="U9" s="9">
        <f t="shared" ref="U9:U72" si="3">S9/$S$89</f>
        <v>5.5753004641791289E-2</v>
      </c>
    </row>
    <row r="10" spans="1:21" x14ac:dyDescent="0.55000000000000004">
      <c r="A10" s="4" t="s">
        <v>27</v>
      </c>
      <c r="C10" s="19">
        <v>0</v>
      </c>
      <c r="D10" s="19"/>
      <c r="E10" s="19">
        <v>10384793825</v>
      </c>
      <c r="F10" s="19"/>
      <c r="G10" s="19">
        <v>968005264</v>
      </c>
      <c r="H10" s="19"/>
      <c r="I10" s="19">
        <f t="shared" si="2"/>
        <v>11352799089</v>
      </c>
      <c r="J10" s="19"/>
      <c r="K10" s="9">
        <f t="shared" si="0"/>
        <v>-5.0218601123104112E-2</v>
      </c>
      <c r="L10" s="19"/>
      <c r="M10" s="19">
        <v>122865916</v>
      </c>
      <c r="N10" s="19"/>
      <c r="O10" s="19">
        <v>5452994638</v>
      </c>
      <c r="P10" s="19"/>
      <c r="Q10" s="19">
        <v>968005264</v>
      </c>
      <c r="R10" s="19"/>
      <c r="S10" s="19">
        <f t="shared" si="1"/>
        <v>6543865818</v>
      </c>
      <c r="U10" s="9">
        <f t="shared" si="3"/>
        <v>2.2723777991165255E-2</v>
      </c>
    </row>
    <row r="11" spans="1:21" x14ac:dyDescent="0.55000000000000004">
      <c r="A11" s="4" t="s">
        <v>25</v>
      </c>
      <c r="C11" s="19">
        <v>0</v>
      </c>
      <c r="D11" s="19"/>
      <c r="E11" s="19">
        <v>-2618572880</v>
      </c>
      <c r="F11" s="19"/>
      <c r="G11" s="19">
        <v>4901538850</v>
      </c>
      <c r="H11" s="19"/>
      <c r="I11" s="19">
        <f t="shared" si="2"/>
        <v>2282965970</v>
      </c>
      <c r="J11" s="19"/>
      <c r="K11" s="9">
        <f t="shared" si="0"/>
        <v>-1.0098598286314698E-2</v>
      </c>
      <c r="L11" s="19"/>
      <c r="M11" s="19">
        <v>4565974220</v>
      </c>
      <c r="N11" s="19"/>
      <c r="O11" s="19">
        <v>0</v>
      </c>
      <c r="P11" s="19"/>
      <c r="Q11" s="19">
        <v>4901538850</v>
      </c>
      <c r="R11" s="19"/>
      <c r="S11" s="19">
        <f t="shared" si="1"/>
        <v>9467513070</v>
      </c>
      <c r="U11" s="9">
        <f t="shared" si="3"/>
        <v>3.2876234188568346E-2</v>
      </c>
    </row>
    <row r="12" spans="1:21" x14ac:dyDescent="0.55000000000000004">
      <c r="A12" s="4" t="s">
        <v>26</v>
      </c>
      <c r="C12" s="19">
        <v>0</v>
      </c>
      <c r="D12" s="19"/>
      <c r="E12" s="19">
        <v>-49970689479</v>
      </c>
      <c r="F12" s="19"/>
      <c r="G12" s="19">
        <v>1767381227</v>
      </c>
      <c r="H12" s="19"/>
      <c r="I12" s="19">
        <f t="shared" si="2"/>
        <v>-48203308252</v>
      </c>
      <c r="J12" s="19"/>
      <c r="K12" s="9">
        <f t="shared" si="0"/>
        <v>0.21322518710532787</v>
      </c>
      <c r="L12" s="19"/>
      <c r="M12" s="19">
        <v>4800906830</v>
      </c>
      <c r="N12" s="19"/>
      <c r="O12" s="19">
        <v>22006211965</v>
      </c>
      <c r="P12" s="19"/>
      <c r="Q12" s="19">
        <v>1767381227</v>
      </c>
      <c r="R12" s="19"/>
      <c r="S12" s="19">
        <f t="shared" si="1"/>
        <v>28574500022</v>
      </c>
      <c r="U12" s="9">
        <f t="shared" si="3"/>
        <v>9.9225841844496482E-2</v>
      </c>
    </row>
    <row r="13" spans="1:21" x14ac:dyDescent="0.55000000000000004">
      <c r="A13" s="4" t="s">
        <v>16</v>
      </c>
      <c r="C13" s="19">
        <v>0</v>
      </c>
      <c r="D13" s="19"/>
      <c r="E13" s="19">
        <v>-17091101797</v>
      </c>
      <c r="F13" s="19"/>
      <c r="G13" s="19">
        <v>154577031</v>
      </c>
      <c r="H13" s="19"/>
      <c r="I13" s="19">
        <f t="shared" si="2"/>
        <v>-16936524766</v>
      </c>
      <c r="J13" s="19"/>
      <c r="K13" s="9">
        <f t="shared" si="0"/>
        <v>7.4917962959410223E-2</v>
      </c>
      <c r="L13" s="19"/>
      <c r="M13" s="19">
        <v>0</v>
      </c>
      <c r="N13" s="19"/>
      <c r="O13" s="19">
        <v>-7189341774</v>
      </c>
      <c r="P13" s="19"/>
      <c r="Q13" s="19">
        <v>154577031</v>
      </c>
      <c r="R13" s="19"/>
      <c r="S13" s="19">
        <f t="shared" si="1"/>
        <v>-7034764743</v>
      </c>
      <c r="U13" s="9">
        <f t="shared" si="3"/>
        <v>-2.442843980698638E-2</v>
      </c>
    </row>
    <row r="14" spans="1:21" x14ac:dyDescent="0.55000000000000004">
      <c r="A14" s="4" t="s">
        <v>40</v>
      </c>
      <c r="C14" s="19">
        <v>0</v>
      </c>
      <c r="D14" s="19"/>
      <c r="E14" s="19">
        <v>-5215822755</v>
      </c>
      <c r="F14" s="19"/>
      <c r="G14" s="19">
        <v>2804883785</v>
      </c>
      <c r="H14" s="19"/>
      <c r="I14" s="19">
        <f t="shared" si="2"/>
        <v>-2410938970</v>
      </c>
      <c r="J14" s="19"/>
      <c r="K14" s="9">
        <f t="shared" si="0"/>
        <v>1.0664681151971495E-2</v>
      </c>
      <c r="L14" s="19"/>
      <c r="M14" s="19">
        <v>7911582474</v>
      </c>
      <c r="N14" s="19"/>
      <c r="O14" s="19">
        <v>7234164787</v>
      </c>
      <c r="P14" s="19"/>
      <c r="Q14" s="19">
        <v>2804883785</v>
      </c>
      <c r="R14" s="19"/>
      <c r="S14" s="19">
        <f t="shared" si="1"/>
        <v>17950631046</v>
      </c>
      <c r="U14" s="9">
        <f t="shared" si="3"/>
        <v>6.2334125734761894E-2</v>
      </c>
    </row>
    <row r="15" spans="1:21" x14ac:dyDescent="0.55000000000000004">
      <c r="A15" s="4" t="s">
        <v>42</v>
      </c>
      <c r="C15" s="19">
        <v>0</v>
      </c>
      <c r="D15" s="19"/>
      <c r="E15" s="19">
        <v>-13062369351</v>
      </c>
      <c r="F15" s="19"/>
      <c r="G15" s="19">
        <v>3128917656</v>
      </c>
      <c r="H15" s="19"/>
      <c r="I15" s="19">
        <f t="shared" si="2"/>
        <v>-9933451695</v>
      </c>
      <c r="J15" s="19"/>
      <c r="K15" s="9">
        <f t="shared" si="0"/>
        <v>4.394018114265489E-2</v>
      </c>
      <c r="L15" s="19"/>
      <c r="M15" s="19">
        <v>4126969848</v>
      </c>
      <c r="N15" s="19"/>
      <c r="O15" s="19">
        <v>3933491035</v>
      </c>
      <c r="P15" s="19"/>
      <c r="Q15" s="19">
        <v>3128917656</v>
      </c>
      <c r="R15" s="19"/>
      <c r="S15" s="19">
        <f t="shared" si="1"/>
        <v>11189378539</v>
      </c>
      <c r="U15" s="9">
        <f t="shared" si="3"/>
        <v>3.8855465691235082E-2</v>
      </c>
    </row>
    <row r="16" spans="1:21" x14ac:dyDescent="0.55000000000000004">
      <c r="A16" s="4" t="s">
        <v>43</v>
      </c>
      <c r="C16" s="19">
        <v>0</v>
      </c>
      <c r="D16" s="19"/>
      <c r="E16" s="19">
        <v>-3722641414</v>
      </c>
      <c r="F16" s="19"/>
      <c r="G16" s="19">
        <v>1349456955</v>
      </c>
      <c r="H16" s="19"/>
      <c r="I16" s="19">
        <f t="shared" si="2"/>
        <v>-2373184459</v>
      </c>
      <c r="J16" s="19"/>
      <c r="K16" s="9">
        <f t="shared" si="0"/>
        <v>1.0497675754127019E-2</v>
      </c>
      <c r="L16" s="19"/>
      <c r="M16" s="19">
        <v>0</v>
      </c>
      <c r="N16" s="19"/>
      <c r="O16" s="19">
        <v>-18735566</v>
      </c>
      <c r="P16" s="19"/>
      <c r="Q16" s="19">
        <v>1349456955</v>
      </c>
      <c r="R16" s="19"/>
      <c r="S16" s="19">
        <f t="shared" si="1"/>
        <v>1330721389</v>
      </c>
      <c r="U16" s="9">
        <f t="shared" si="3"/>
        <v>4.6209714949462391E-3</v>
      </c>
    </row>
    <row r="17" spans="1:21" x14ac:dyDescent="0.55000000000000004">
      <c r="A17" s="4" t="s">
        <v>66</v>
      </c>
      <c r="C17" s="19">
        <v>0</v>
      </c>
      <c r="D17" s="19"/>
      <c r="E17" s="19">
        <v>1758049171</v>
      </c>
      <c r="F17" s="19"/>
      <c r="G17" s="19">
        <v>1629867863</v>
      </c>
      <c r="H17" s="19"/>
      <c r="I17" s="19">
        <f t="shared" si="2"/>
        <v>3387917034</v>
      </c>
      <c r="J17" s="19"/>
      <c r="K17" s="9">
        <f t="shared" si="0"/>
        <v>-1.4986300104039122E-2</v>
      </c>
      <c r="L17" s="19"/>
      <c r="M17" s="19">
        <v>0</v>
      </c>
      <c r="N17" s="19"/>
      <c r="O17" s="19">
        <v>1758049171</v>
      </c>
      <c r="P17" s="19"/>
      <c r="Q17" s="19">
        <v>1629867863</v>
      </c>
      <c r="R17" s="19"/>
      <c r="S17" s="19">
        <f t="shared" si="1"/>
        <v>3387917034</v>
      </c>
      <c r="U17" s="9">
        <f t="shared" si="3"/>
        <v>1.1764647484265251E-2</v>
      </c>
    </row>
    <row r="18" spans="1:21" x14ac:dyDescent="0.55000000000000004">
      <c r="A18" s="4" t="s">
        <v>60</v>
      </c>
      <c r="C18" s="19">
        <v>0</v>
      </c>
      <c r="D18" s="19"/>
      <c r="E18" s="19">
        <v>2576204910</v>
      </c>
      <c r="F18" s="19"/>
      <c r="G18" s="19">
        <v>-2047500919</v>
      </c>
      <c r="H18" s="19"/>
      <c r="I18" s="19">
        <f t="shared" si="2"/>
        <v>528703991</v>
      </c>
      <c r="J18" s="19"/>
      <c r="K18" s="9">
        <f t="shared" si="0"/>
        <v>-2.3386985560193618E-3</v>
      </c>
      <c r="L18" s="19"/>
      <c r="M18" s="19">
        <v>0</v>
      </c>
      <c r="N18" s="19"/>
      <c r="O18" s="19">
        <v>0</v>
      </c>
      <c r="P18" s="19"/>
      <c r="Q18" s="19">
        <v>-2047500919</v>
      </c>
      <c r="R18" s="19"/>
      <c r="S18" s="19">
        <f t="shared" si="1"/>
        <v>-2047500919</v>
      </c>
      <c r="U18" s="9">
        <f t="shared" si="3"/>
        <v>-7.1100107511499755E-3</v>
      </c>
    </row>
    <row r="19" spans="1:21" x14ac:dyDescent="0.55000000000000004">
      <c r="A19" s="4" t="s">
        <v>30</v>
      </c>
      <c r="C19" s="19">
        <v>0</v>
      </c>
      <c r="D19" s="19"/>
      <c r="E19" s="19">
        <v>-2061613003</v>
      </c>
      <c r="F19" s="19"/>
      <c r="G19" s="19">
        <v>1278856124</v>
      </c>
      <c r="H19" s="19"/>
      <c r="I19" s="19">
        <f t="shared" si="2"/>
        <v>-782756879</v>
      </c>
      <c r="J19" s="19"/>
      <c r="K19" s="9">
        <f t="shared" si="0"/>
        <v>3.4624901907190676E-3</v>
      </c>
      <c r="L19" s="19"/>
      <c r="M19" s="19">
        <v>1890354220</v>
      </c>
      <c r="N19" s="19"/>
      <c r="O19" s="19">
        <v>2663009152</v>
      </c>
      <c r="P19" s="19"/>
      <c r="Q19" s="19">
        <v>1278856124</v>
      </c>
      <c r="R19" s="19"/>
      <c r="S19" s="19">
        <f t="shared" si="1"/>
        <v>5832219496</v>
      </c>
      <c r="U19" s="9">
        <f t="shared" si="3"/>
        <v>2.0252563959716832E-2</v>
      </c>
    </row>
    <row r="20" spans="1:21" x14ac:dyDescent="0.55000000000000004">
      <c r="A20" s="4" t="s">
        <v>33</v>
      </c>
      <c r="C20" s="19">
        <v>0</v>
      </c>
      <c r="D20" s="19"/>
      <c r="E20" s="19">
        <v>-11662838</v>
      </c>
      <c r="F20" s="19"/>
      <c r="G20" s="19">
        <v>155315478</v>
      </c>
      <c r="H20" s="19"/>
      <c r="I20" s="19">
        <f t="shared" si="2"/>
        <v>143652640</v>
      </c>
      <c r="J20" s="19"/>
      <c r="K20" s="9">
        <f t="shared" si="0"/>
        <v>-6.3544105483472545E-4</v>
      </c>
      <c r="L20" s="19"/>
      <c r="M20" s="19">
        <v>0</v>
      </c>
      <c r="N20" s="19"/>
      <c r="O20" s="19">
        <v>0</v>
      </c>
      <c r="P20" s="19"/>
      <c r="Q20" s="19">
        <v>155315478</v>
      </c>
      <c r="R20" s="19"/>
      <c r="S20" s="19">
        <f t="shared" si="1"/>
        <v>155315478</v>
      </c>
      <c r="U20" s="9">
        <f t="shared" si="3"/>
        <v>5.3933783772821718E-4</v>
      </c>
    </row>
    <row r="21" spans="1:21" x14ac:dyDescent="0.55000000000000004">
      <c r="A21" s="4" t="s">
        <v>38</v>
      </c>
      <c r="C21" s="19">
        <v>0</v>
      </c>
      <c r="D21" s="19"/>
      <c r="E21" s="19">
        <v>-59351238</v>
      </c>
      <c r="F21" s="19"/>
      <c r="G21" s="19">
        <v>97935016</v>
      </c>
      <c r="H21" s="19"/>
      <c r="I21" s="19">
        <f t="shared" si="2"/>
        <v>38583778</v>
      </c>
      <c r="J21" s="19"/>
      <c r="K21" s="9">
        <f t="shared" si="0"/>
        <v>-1.7067362348390446E-4</v>
      </c>
      <c r="L21" s="19"/>
      <c r="M21" s="19">
        <v>0</v>
      </c>
      <c r="N21" s="19"/>
      <c r="O21" s="19">
        <v>0</v>
      </c>
      <c r="P21" s="19"/>
      <c r="Q21" s="19">
        <v>97935016</v>
      </c>
      <c r="R21" s="19"/>
      <c r="S21" s="19">
        <f t="shared" si="1"/>
        <v>97935016</v>
      </c>
      <c r="U21" s="9">
        <f t="shared" si="3"/>
        <v>3.4008239518355245E-4</v>
      </c>
    </row>
    <row r="22" spans="1:21" x14ac:dyDescent="0.55000000000000004">
      <c r="A22" s="4" t="s">
        <v>50</v>
      </c>
      <c r="C22" s="19">
        <v>0</v>
      </c>
      <c r="D22" s="19"/>
      <c r="E22" s="19">
        <v>-11190191616</v>
      </c>
      <c r="F22" s="19"/>
      <c r="G22" s="19">
        <v>1405814030</v>
      </c>
      <c r="H22" s="19"/>
      <c r="I22" s="19">
        <f t="shared" si="2"/>
        <v>-9784377586</v>
      </c>
      <c r="J22" s="19"/>
      <c r="K22" s="9">
        <f t="shared" si="0"/>
        <v>4.3280758461167752E-2</v>
      </c>
      <c r="L22" s="19"/>
      <c r="M22" s="19">
        <v>1534437747</v>
      </c>
      <c r="N22" s="19"/>
      <c r="O22" s="19">
        <v>2577984717</v>
      </c>
      <c r="P22" s="19"/>
      <c r="Q22" s="19">
        <v>1533043185</v>
      </c>
      <c r="R22" s="19"/>
      <c r="S22" s="19">
        <f t="shared" si="1"/>
        <v>5645465649</v>
      </c>
      <c r="U22" s="9">
        <f t="shared" si="3"/>
        <v>1.9604055405866155E-2</v>
      </c>
    </row>
    <row r="23" spans="1:21" x14ac:dyDescent="0.55000000000000004">
      <c r="A23" s="4" t="s">
        <v>34</v>
      </c>
      <c r="C23" s="19">
        <v>0</v>
      </c>
      <c r="D23" s="19"/>
      <c r="E23" s="19">
        <v>-11408019398</v>
      </c>
      <c r="F23" s="19"/>
      <c r="G23" s="19">
        <v>10136586104</v>
      </c>
      <c r="H23" s="19"/>
      <c r="I23" s="19">
        <f t="shared" si="2"/>
        <v>-1271433294</v>
      </c>
      <c r="J23" s="19"/>
      <c r="K23" s="9">
        <f t="shared" si="0"/>
        <v>5.6241285471074504E-3</v>
      </c>
      <c r="L23" s="19"/>
      <c r="M23" s="19">
        <v>6424031377</v>
      </c>
      <c r="N23" s="19"/>
      <c r="O23" s="19">
        <v>10437980073</v>
      </c>
      <c r="P23" s="19"/>
      <c r="Q23" s="19">
        <v>10685880649</v>
      </c>
      <c r="R23" s="19"/>
      <c r="S23" s="19">
        <f t="shared" si="1"/>
        <v>27547892099</v>
      </c>
      <c r="U23" s="9">
        <f t="shared" si="3"/>
        <v>9.5660913837865513E-2</v>
      </c>
    </row>
    <row r="24" spans="1:21" x14ac:dyDescent="0.55000000000000004">
      <c r="A24" s="4" t="s">
        <v>49</v>
      </c>
      <c r="C24" s="19">
        <v>0</v>
      </c>
      <c r="D24" s="19"/>
      <c r="E24" s="19">
        <v>-19956862232</v>
      </c>
      <c r="F24" s="19"/>
      <c r="G24" s="19">
        <v>80211558</v>
      </c>
      <c r="H24" s="19"/>
      <c r="I24" s="19">
        <f t="shared" si="2"/>
        <v>-19876650674</v>
      </c>
      <c r="J24" s="19"/>
      <c r="K24" s="9">
        <f t="shared" si="0"/>
        <v>8.7923478961945412E-2</v>
      </c>
      <c r="L24" s="19"/>
      <c r="M24" s="19">
        <v>3176728039</v>
      </c>
      <c r="N24" s="19"/>
      <c r="O24" s="19">
        <v>-854629609</v>
      </c>
      <c r="P24" s="19"/>
      <c r="Q24" s="19">
        <v>80211558</v>
      </c>
      <c r="R24" s="19"/>
      <c r="S24" s="19">
        <f t="shared" si="1"/>
        <v>2402309988</v>
      </c>
      <c r="U24" s="9">
        <f t="shared" si="3"/>
        <v>8.3420963008002287E-3</v>
      </c>
    </row>
    <row r="25" spans="1:21" x14ac:dyDescent="0.55000000000000004">
      <c r="A25" s="4" t="s">
        <v>44</v>
      </c>
      <c r="C25" s="19">
        <v>0</v>
      </c>
      <c r="D25" s="19"/>
      <c r="E25" s="19">
        <v>-8835773069</v>
      </c>
      <c r="F25" s="19"/>
      <c r="G25" s="19">
        <v>1328579803</v>
      </c>
      <c r="H25" s="19"/>
      <c r="I25" s="19">
        <f t="shared" si="2"/>
        <v>-7507193266</v>
      </c>
      <c r="J25" s="19"/>
      <c r="K25" s="9">
        <f t="shared" si="0"/>
        <v>3.3207735046116717E-2</v>
      </c>
      <c r="L25" s="19"/>
      <c r="M25" s="19">
        <v>7669004200</v>
      </c>
      <c r="N25" s="19"/>
      <c r="O25" s="19">
        <v>-2487581941</v>
      </c>
      <c r="P25" s="19"/>
      <c r="Q25" s="19">
        <v>1328579803</v>
      </c>
      <c r="R25" s="19"/>
      <c r="S25" s="19">
        <f t="shared" si="1"/>
        <v>6510002062</v>
      </c>
      <c r="U25" s="9">
        <f t="shared" si="3"/>
        <v>2.2606185043098637E-2</v>
      </c>
    </row>
    <row r="26" spans="1:21" x14ac:dyDescent="0.55000000000000004">
      <c r="A26" s="4" t="s">
        <v>48</v>
      </c>
      <c r="C26" s="19">
        <v>0</v>
      </c>
      <c r="D26" s="19"/>
      <c r="E26" s="19">
        <v>-10352214165</v>
      </c>
      <c r="F26" s="19"/>
      <c r="G26" s="19">
        <v>756419375</v>
      </c>
      <c r="H26" s="19"/>
      <c r="I26" s="19">
        <f t="shared" si="2"/>
        <v>-9595794790</v>
      </c>
      <c r="J26" s="19"/>
      <c r="K26" s="9">
        <f t="shared" si="0"/>
        <v>4.2446570862430116E-2</v>
      </c>
      <c r="L26" s="19"/>
      <c r="M26" s="19">
        <v>3915226932</v>
      </c>
      <c r="N26" s="19"/>
      <c r="O26" s="19">
        <v>1811737311</v>
      </c>
      <c r="P26" s="19"/>
      <c r="Q26" s="19">
        <v>756419375</v>
      </c>
      <c r="R26" s="19"/>
      <c r="S26" s="19">
        <f t="shared" si="1"/>
        <v>6483383618</v>
      </c>
      <c r="U26" s="9">
        <f t="shared" si="3"/>
        <v>2.2513751666750594E-2</v>
      </c>
    </row>
    <row r="27" spans="1:21" x14ac:dyDescent="0.55000000000000004">
      <c r="A27" s="4" t="s">
        <v>35</v>
      </c>
      <c r="C27" s="19">
        <v>0</v>
      </c>
      <c r="D27" s="19"/>
      <c r="E27" s="19">
        <v>-2822625456</v>
      </c>
      <c r="F27" s="19"/>
      <c r="G27" s="19">
        <v>3509425479</v>
      </c>
      <c r="H27" s="19"/>
      <c r="I27" s="19">
        <f t="shared" si="2"/>
        <v>686800023</v>
      </c>
      <c r="J27" s="19"/>
      <c r="K27" s="9">
        <f t="shared" si="0"/>
        <v>-3.0380293120657841E-3</v>
      </c>
      <c r="L27" s="19"/>
      <c r="M27" s="19">
        <v>295194000</v>
      </c>
      <c r="N27" s="19"/>
      <c r="O27" s="19">
        <v>2659935</v>
      </c>
      <c r="P27" s="19"/>
      <c r="Q27" s="19">
        <v>3509425479</v>
      </c>
      <c r="R27" s="19"/>
      <c r="S27" s="19">
        <f t="shared" si="1"/>
        <v>3807279414</v>
      </c>
      <c r="U27" s="9">
        <f t="shared" si="3"/>
        <v>1.3220896418152953E-2</v>
      </c>
    </row>
    <row r="28" spans="1:21" x14ac:dyDescent="0.55000000000000004">
      <c r="A28" s="4" t="s">
        <v>32</v>
      </c>
      <c r="C28" s="19">
        <v>0</v>
      </c>
      <c r="D28" s="19"/>
      <c r="E28" s="19">
        <v>-4246526660</v>
      </c>
      <c r="F28" s="19"/>
      <c r="G28" s="19">
        <v>1392028070</v>
      </c>
      <c r="H28" s="19"/>
      <c r="I28" s="19">
        <f t="shared" si="2"/>
        <v>-2854498590</v>
      </c>
      <c r="J28" s="19"/>
      <c r="K28" s="9">
        <f t="shared" si="0"/>
        <v>1.2626747375153263E-2</v>
      </c>
      <c r="L28" s="19"/>
      <c r="M28" s="19">
        <v>4006247684</v>
      </c>
      <c r="N28" s="19"/>
      <c r="O28" s="19">
        <v>5444626153</v>
      </c>
      <c r="P28" s="19"/>
      <c r="Q28" s="19">
        <v>1392028070</v>
      </c>
      <c r="R28" s="19"/>
      <c r="S28" s="19">
        <f t="shared" si="1"/>
        <v>10842901907</v>
      </c>
      <c r="U28" s="9">
        <f t="shared" si="3"/>
        <v>3.7652314788745922E-2</v>
      </c>
    </row>
    <row r="29" spans="1:21" x14ac:dyDescent="0.55000000000000004">
      <c r="A29" s="4" t="s">
        <v>46</v>
      </c>
      <c r="C29" s="19">
        <v>0</v>
      </c>
      <c r="D29" s="19"/>
      <c r="E29" s="19">
        <v>-9064507802</v>
      </c>
      <c r="F29" s="19"/>
      <c r="G29" s="19">
        <v>3730723428</v>
      </c>
      <c r="H29" s="19"/>
      <c r="I29" s="19">
        <f t="shared" si="2"/>
        <v>-5333784374</v>
      </c>
      <c r="J29" s="19"/>
      <c r="K29" s="9">
        <f t="shared" si="0"/>
        <v>2.3593757614726301E-2</v>
      </c>
      <c r="L29" s="19"/>
      <c r="M29" s="19">
        <v>1967662400</v>
      </c>
      <c r="N29" s="19"/>
      <c r="O29" s="19">
        <v>5160618078</v>
      </c>
      <c r="P29" s="19"/>
      <c r="Q29" s="19">
        <v>3730723428</v>
      </c>
      <c r="R29" s="19"/>
      <c r="S29" s="19">
        <f t="shared" si="1"/>
        <v>10859003906</v>
      </c>
      <c r="U29" s="9">
        <f t="shared" si="3"/>
        <v>3.7708229482088733E-2</v>
      </c>
    </row>
    <row r="30" spans="1:21" x14ac:dyDescent="0.55000000000000004">
      <c r="A30" s="4" t="s">
        <v>62</v>
      </c>
      <c r="C30" s="19">
        <v>0</v>
      </c>
      <c r="D30" s="19"/>
      <c r="E30" s="19">
        <v>-6360305609</v>
      </c>
      <c r="F30" s="19"/>
      <c r="G30" s="19">
        <v>38080536</v>
      </c>
      <c r="H30" s="19"/>
      <c r="I30" s="19">
        <f t="shared" si="2"/>
        <v>-6322225073</v>
      </c>
      <c r="J30" s="19"/>
      <c r="K30" s="9">
        <f t="shared" si="0"/>
        <v>2.7966081022177312E-2</v>
      </c>
      <c r="L30" s="19"/>
      <c r="M30" s="19">
        <v>3806854740</v>
      </c>
      <c r="N30" s="19"/>
      <c r="O30" s="19">
        <v>-6360305609</v>
      </c>
      <c r="P30" s="19"/>
      <c r="Q30" s="19">
        <v>-2662490665</v>
      </c>
      <c r="R30" s="19"/>
      <c r="S30" s="19">
        <f t="shared" si="1"/>
        <v>-5215941534</v>
      </c>
      <c r="U30" s="9">
        <f t="shared" si="3"/>
        <v>-1.8112519530502684E-2</v>
      </c>
    </row>
    <row r="31" spans="1:21" x14ac:dyDescent="0.55000000000000004">
      <c r="A31" s="4" t="s">
        <v>18</v>
      </c>
      <c r="C31" s="19">
        <v>0</v>
      </c>
      <c r="D31" s="19"/>
      <c r="E31" s="19">
        <v>-5564266325</v>
      </c>
      <c r="F31" s="19"/>
      <c r="G31" s="19">
        <v>8069126486</v>
      </c>
      <c r="H31" s="19"/>
      <c r="I31" s="19">
        <f t="shared" si="2"/>
        <v>2504860161</v>
      </c>
      <c r="J31" s="19"/>
      <c r="K31" s="9">
        <f t="shared" si="0"/>
        <v>-1.1080137357164618E-2</v>
      </c>
      <c r="L31" s="19"/>
      <c r="M31" s="19">
        <v>0</v>
      </c>
      <c r="N31" s="19"/>
      <c r="O31" s="19">
        <v>0</v>
      </c>
      <c r="P31" s="19"/>
      <c r="Q31" s="19">
        <v>8069126486</v>
      </c>
      <c r="R31" s="19"/>
      <c r="S31" s="19">
        <f t="shared" si="1"/>
        <v>8069126486</v>
      </c>
      <c r="U31" s="9">
        <f t="shared" si="3"/>
        <v>2.8020293195213469E-2</v>
      </c>
    </row>
    <row r="32" spans="1:21" x14ac:dyDescent="0.55000000000000004">
      <c r="A32" s="4" t="s">
        <v>68</v>
      </c>
      <c r="C32" s="19">
        <v>0</v>
      </c>
      <c r="D32" s="19"/>
      <c r="E32" s="19">
        <v>-9592491078</v>
      </c>
      <c r="F32" s="19"/>
      <c r="G32" s="19">
        <v>-832807376</v>
      </c>
      <c r="H32" s="19"/>
      <c r="I32" s="19">
        <f t="shared" si="2"/>
        <v>-10425298454</v>
      </c>
      <c r="J32" s="19"/>
      <c r="K32" s="9">
        <f t="shared" si="0"/>
        <v>4.6115843374521993E-2</v>
      </c>
      <c r="L32" s="19"/>
      <c r="M32" s="19">
        <v>0</v>
      </c>
      <c r="N32" s="19"/>
      <c r="O32" s="19">
        <v>-9592491078</v>
      </c>
      <c r="P32" s="19"/>
      <c r="Q32" s="19">
        <v>-832807376</v>
      </c>
      <c r="R32" s="19"/>
      <c r="S32" s="19">
        <f t="shared" si="1"/>
        <v>-10425298454</v>
      </c>
      <c r="U32" s="9">
        <f t="shared" si="3"/>
        <v>-3.6202173783682304E-2</v>
      </c>
    </row>
    <row r="33" spans="1:21" x14ac:dyDescent="0.55000000000000004">
      <c r="A33" s="4" t="s">
        <v>20</v>
      </c>
      <c r="C33" s="19">
        <v>0</v>
      </c>
      <c r="D33" s="19"/>
      <c r="E33" s="19">
        <v>-3622731236</v>
      </c>
      <c r="F33" s="19"/>
      <c r="G33" s="19">
        <v>1127059974</v>
      </c>
      <c r="H33" s="19"/>
      <c r="I33" s="19">
        <f t="shared" si="2"/>
        <v>-2495671262</v>
      </c>
      <c r="J33" s="19"/>
      <c r="K33" s="9">
        <f t="shared" si="0"/>
        <v>1.1039490671706351E-2</v>
      </c>
      <c r="L33" s="19"/>
      <c r="M33" s="19">
        <v>0</v>
      </c>
      <c r="N33" s="19"/>
      <c r="O33" s="19">
        <v>16731683782</v>
      </c>
      <c r="P33" s="19"/>
      <c r="Q33" s="19">
        <v>-303060454</v>
      </c>
      <c r="R33" s="19"/>
      <c r="S33" s="19">
        <f t="shared" si="1"/>
        <v>16428623328</v>
      </c>
      <c r="U33" s="9">
        <f t="shared" si="3"/>
        <v>5.7048906500966161E-2</v>
      </c>
    </row>
    <row r="34" spans="1:21" x14ac:dyDescent="0.55000000000000004">
      <c r="A34" s="4" t="s">
        <v>56</v>
      </c>
      <c r="C34" s="19">
        <v>0</v>
      </c>
      <c r="D34" s="19"/>
      <c r="E34" s="19">
        <v>2608021880</v>
      </c>
      <c r="F34" s="19"/>
      <c r="G34" s="19">
        <v>-2522000440</v>
      </c>
      <c r="H34" s="19"/>
      <c r="I34" s="19">
        <f t="shared" si="2"/>
        <v>86021440</v>
      </c>
      <c r="J34" s="19"/>
      <c r="K34" s="9">
        <f t="shared" si="0"/>
        <v>-3.8051200849495035E-4</v>
      </c>
      <c r="L34" s="19"/>
      <c r="M34" s="19">
        <v>3129079600</v>
      </c>
      <c r="N34" s="19"/>
      <c r="O34" s="19">
        <v>0</v>
      </c>
      <c r="P34" s="19"/>
      <c r="Q34" s="19">
        <v>-7099790933</v>
      </c>
      <c r="R34" s="19"/>
      <c r="S34" s="19">
        <f t="shared" si="1"/>
        <v>-3970711333</v>
      </c>
      <c r="U34" s="9">
        <f t="shared" si="3"/>
        <v>-1.3788418850200795E-2</v>
      </c>
    </row>
    <row r="35" spans="1:21" x14ac:dyDescent="0.55000000000000004">
      <c r="A35" s="4" t="s">
        <v>203</v>
      </c>
      <c r="C35" s="19">
        <v>0</v>
      </c>
      <c r="D35" s="19"/>
      <c r="E35" s="19">
        <v>0</v>
      </c>
      <c r="F35" s="19"/>
      <c r="G35" s="19">
        <v>0</v>
      </c>
      <c r="H35" s="19"/>
      <c r="I35" s="19">
        <f t="shared" si="2"/>
        <v>0</v>
      </c>
      <c r="J35" s="19"/>
      <c r="K35" s="9">
        <f t="shared" si="0"/>
        <v>0</v>
      </c>
      <c r="L35" s="19"/>
      <c r="M35" s="19">
        <v>0</v>
      </c>
      <c r="N35" s="19"/>
      <c r="O35" s="19">
        <v>0</v>
      </c>
      <c r="P35" s="19"/>
      <c r="Q35" s="19">
        <v>130779086</v>
      </c>
      <c r="R35" s="19"/>
      <c r="S35" s="19">
        <f t="shared" si="1"/>
        <v>130779086</v>
      </c>
      <c r="U35" s="9">
        <f t="shared" si="3"/>
        <v>4.5413445183687718E-4</v>
      </c>
    </row>
    <row r="36" spans="1:21" x14ac:dyDescent="0.55000000000000004">
      <c r="A36" s="4" t="s">
        <v>198</v>
      </c>
      <c r="C36" s="19">
        <v>0</v>
      </c>
      <c r="D36" s="19"/>
      <c r="E36" s="19">
        <v>0</v>
      </c>
      <c r="F36" s="19"/>
      <c r="G36" s="19">
        <v>0</v>
      </c>
      <c r="H36" s="19"/>
      <c r="I36" s="19">
        <f t="shared" si="2"/>
        <v>0</v>
      </c>
      <c r="J36" s="19"/>
      <c r="K36" s="9">
        <f t="shared" si="0"/>
        <v>0</v>
      </c>
      <c r="L36" s="19"/>
      <c r="M36" s="19">
        <v>32761107</v>
      </c>
      <c r="N36" s="19"/>
      <c r="O36" s="19">
        <v>0</v>
      </c>
      <c r="P36" s="19"/>
      <c r="Q36" s="19">
        <v>319227485</v>
      </c>
      <c r="R36" s="19"/>
      <c r="S36" s="19">
        <f t="shared" si="1"/>
        <v>351988592</v>
      </c>
      <c r="U36" s="9">
        <f t="shared" si="3"/>
        <v>1.2222913553681985E-3</v>
      </c>
    </row>
    <row r="37" spans="1:21" x14ac:dyDescent="0.55000000000000004">
      <c r="A37" s="4" t="s">
        <v>204</v>
      </c>
      <c r="C37" s="19">
        <v>0</v>
      </c>
      <c r="D37" s="19"/>
      <c r="E37" s="19">
        <v>0</v>
      </c>
      <c r="F37" s="19"/>
      <c r="G37" s="19">
        <v>0</v>
      </c>
      <c r="H37" s="19"/>
      <c r="I37" s="19">
        <f t="shared" si="2"/>
        <v>0</v>
      </c>
      <c r="J37" s="19"/>
      <c r="K37" s="9">
        <f t="shared" si="0"/>
        <v>0</v>
      </c>
      <c r="L37" s="19"/>
      <c r="M37" s="19">
        <v>0</v>
      </c>
      <c r="N37" s="19"/>
      <c r="O37" s="19">
        <v>0</v>
      </c>
      <c r="P37" s="19"/>
      <c r="Q37" s="19">
        <v>0</v>
      </c>
      <c r="R37" s="19"/>
      <c r="S37" s="19">
        <f t="shared" si="1"/>
        <v>0</v>
      </c>
      <c r="U37" s="9">
        <f t="shared" si="3"/>
        <v>0</v>
      </c>
    </row>
    <row r="38" spans="1:21" x14ac:dyDescent="0.55000000000000004">
      <c r="A38" s="4" t="s">
        <v>15</v>
      </c>
      <c r="C38" s="19">
        <v>0</v>
      </c>
      <c r="D38" s="19"/>
      <c r="E38" s="19">
        <v>-912479946</v>
      </c>
      <c r="F38" s="19"/>
      <c r="G38" s="19">
        <v>0</v>
      </c>
      <c r="H38" s="19"/>
      <c r="I38" s="19">
        <f t="shared" si="2"/>
        <v>-912479946</v>
      </c>
      <c r="J38" s="19"/>
      <c r="K38" s="9">
        <f t="shared" si="0"/>
        <v>4.0363143998033962E-3</v>
      </c>
      <c r="L38" s="19"/>
      <c r="M38" s="19">
        <v>423665400</v>
      </c>
      <c r="N38" s="19"/>
      <c r="O38" s="19">
        <v>224610428</v>
      </c>
      <c r="P38" s="19"/>
      <c r="Q38" s="19">
        <v>-123943632</v>
      </c>
      <c r="R38" s="19"/>
      <c r="S38" s="19">
        <f t="shared" si="1"/>
        <v>524332196</v>
      </c>
      <c r="U38" s="9">
        <f t="shared" si="3"/>
        <v>1.8207598913092728E-3</v>
      </c>
    </row>
    <row r="39" spans="1:21" x14ac:dyDescent="0.55000000000000004">
      <c r="A39" s="4" t="s">
        <v>36</v>
      </c>
      <c r="C39" s="19">
        <v>0</v>
      </c>
      <c r="D39" s="19"/>
      <c r="E39" s="19">
        <v>-3336329845</v>
      </c>
      <c r="F39" s="19"/>
      <c r="G39" s="19">
        <v>0</v>
      </c>
      <c r="H39" s="19"/>
      <c r="I39" s="19">
        <f t="shared" si="2"/>
        <v>-3336329845</v>
      </c>
      <c r="J39" s="19"/>
      <c r="K39" s="9">
        <f t="shared" si="0"/>
        <v>1.4758106471161101E-2</v>
      </c>
      <c r="L39" s="19"/>
      <c r="M39" s="19">
        <v>0</v>
      </c>
      <c r="N39" s="19"/>
      <c r="O39" s="19">
        <v>2262165670</v>
      </c>
      <c r="P39" s="19"/>
      <c r="Q39" s="19">
        <v>2931921285</v>
      </c>
      <c r="R39" s="19"/>
      <c r="S39" s="19">
        <f t="shared" si="1"/>
        <v>5194086955</v>
      </c>
      <c r="U39" s="9">
        <f t="shared" si="3"/>
        <v>1.8036628823831967E-2</v>
      </c>
    </row>
    <row r="40" spans="1:21" x14ac:dyDescent="0.55000000000000004">
      <c r="A40" s="4" t="s">
        <v>205</v>
      </c>
      <c r="C40" s="19">
        <v>0</v>
      </c>
      <c r="D40" s="19"/>
      <c r="E40" s="19">
        <v>0</v>
      </c>
      <c r="F40" s="19"/>
      <c r="G40" s="19">
        <v>0</v>
      </c>
      <c r="H40" s="19"/>
      <c r="I40" s="19">
        <f t="shared" si="2"/>
        <v>0</v>
      </c>
      <c r="J40" s="19"/>
      <c r="K40" s="9">
        <f t="shared" si="0"/>
        <v>0</v>
      </c>
      <c r="L40" s="19"/>
      <c r="M40" s="19">
        <v>0</v>
      </c>
      <c r="N40" s="19"/>
      <c r="O40" s="19">
        <v>0</v>
      </c>
      <c r="P40" s="19"/>
      <c r="Q40" s="19">
        <v>-3770489831</v>
      </c>
      <c r="R40" s="19"/>
      <c r="S40" s="19">
        <f t="shared" si="1"/>
        <v>-3770489831</v>
      </c>
      <c r="U40" s="9">
        <f t="shared" si="3"/>
        <v>-1.309314344464607E-2</v>
      </c>
    </row>
    <row r="41" spans="1:21" x14ac:dyDescent="0.55000000000000004">
      <c r="A41" s="4" t="s">
        <v>187</v>
      </c>
      <c r="C41" s="19">
        <v>0</v>
      </c>
      <c r="D41" s="19"/>
      <c r="E41" s="19">
        <v>0</v>
      </c>
      <c r="F41" s="19"/>
      <c r="G41" s="19">
        <v>0</v>
      </c>
      <c r="H41" s="19"/>
      <c r="I41" s="19">
        <f t="shared" si="2"/>
        <v>0</v>
      </c>
      <c r="J41" s="19"/>
      <c r="K41" s="9">
        <f t="shared" si="0"/>
        <v>0</v>
      </c>
      <c r="L41" s="19"/>
      <c r="M41" s="19">
        <v>43200000</v>
      </c>
      <c r="N41" s="19"/>
      <c r="O41" s="19">
        <v>0</v>
      </c>
      <c r="P41" s="19"/>
      <c r="Q41" s="19">
        <v>-156567744</v>
      </c>
      <c r="R41" s="19"/>
      <c r="S41" s="19">
        <f t="shared" si="1"/>
        <v>-113367744</v>
      </c>
      <c r="U41" s="9">
        <f t="shared" si="3"/>
        <v>-3.9367302412117656E-4</v>
      </c>
    </row>
    <row r="42" spans="1:21" x14ac:dyDescent="0.55000000000000004">
      <c r="A42" s="4" t="s">
        <v>206</v>
      </c>
      <c r="C42" s="19">
        <v>0</v>
      </c>
      <c r="D42" s="19"/>
      <c r="E42" s="19">
        <v>0</v>
      </c>
      <c r="F42" s="19"/>
      <c r="G42" s="19">
        <v>0</v>
      </c>
      <c r="H42" s="19"/>
      <c r="I42" s="19">
        <f t="shared" si="2"/>
        <v>0</v>
      </c>
      <c r="J42" s="19"/>
      <c r="K42" s="9">
        <f t="shared" si="0"/>
        <v>0</v>
      </c>
      <c r="L42" s="19"/>
      <c r="M42" s="19">
        <v>0</v>
      </c>
      <c r="N42" s="19"/>
      <c r="O42" s="19">
        <v>0</v>
      </c>
      <c r="P42" s="19"/>
      <c r="Q42" s="19">
        <v>-1584714489</v>
      </c>
      <c r="R42" s="19"/>
      <c r="S42" s="19">
        <f t="shared" si="1"/>
        <v>-1584714489</v>
      </c>
      <c r="U42" s="9">
        <f t="shared" si="3"/>
        <v>-5.5029704503361644E-3</v>
      </c>
    </row>
    <row r="43" spans="1:21" x14ac:dyDescent="0.55000000000000004">
      <c r="A43" s="4" t="s">
        <v>183</v>
      </c>
      <c r="C43" s="19">
        <v>0</v>
      </c>
      <c r="D43" s="19"/>
      <c r="E43" s="19">
        <v>0</v>
      </c>
      <c r="F43" s="19"/>
      <c r="G43" s="19">
        <v>0</v>
      </c>
      <c r="H43" s="19"/>
      <c r="I43" s="19">
        <f t="shared" si="2"/>
        <v>0</v>
      </c>
      <c r="J43" s="19"/>
      <c r="K43" s="9">
        <f t="shared" si="0"/>
        <v>0</v>
      </c>
      <c r="L43" s="19"/>
      <c r="M43" s="19">
        <v>99207000</v>
      </c>
      <c r="N43" s="19"/>
      <c r="O43" s="19">
        <v>0</v>
      </c>
      <c r="P43" s="19"/>
      <c r="Q43" s="19">
        <v>-112098837</v>
      </c>
      <c r="R43" s="19"/>
      <c r="S43" s="19">
        <f t="shared" si="1"/>
        <v>-12891837</v>
      </c>
      <c r="U43" s="9">
        <f t="shared" si="3"/>
        <v>-4.4767305753806625E-5</v>
      </c>
    </row>
    <row r="44" spans="1:21" x14ac:dyDescent="0.55000000000000004">
      <c r="A44" s="4" t="s">
        <v>207</v>
      </c>
      <c r="C44" s="19">
        <v>0</v>
      </c>
      <c r="D44" s="19"/>
      <c r="E44" s="19">
        <v>0</v>
      </c>
      <c r="F44" s="19"/>
      <c r="G44" s="19">
        <v>0</v>
      </c>
      <c r="H44" s="19"/>
      <c r="I44" s="19">
        <f t="shared" si="2"/>
        <v>0</v>
      </c>
      <c r="J44" s="19"/>
      <c r="K44" s="9">
        <f t="shared" si="0"/>
        <v>0</v>
      </c>
      <c r="L44" s="19"/>
      <c r="M44" s="19">
        <v>0</v>
      </c>
      <c r="N44" s="19"/>
      <c r="O44" s="19">
        <v>0</v>
      </c>
      <c r="P44" s="19"/>
      <c r="Q44" s="19">
        <v>-706984853</v>
      </c>
      <c r="R44" s="19"/>
      <c r="S44" s="19">
        <f t="shared" si="1"/>
        <v>-706984853</v>
      </c>
      <c r="U44" s="9">
        <f t="shared" si="3"/>
        <v>-2.45502693507225E-3</v>
      </c>
    </row>
    <row r="45" spans="1:21" x14ac:dyDescent="0.55000000000000004">
      <c r="A45" s="4" t="s">
        <v>208</v>
      </c>
      <c r="C45" s="19">
        <v>0</v>
      </c>
      <c r="D45" s="19"/>
      <c r="E45" s="19">
        <v>0</v>
      </c>
      <c r="F45" s="19"/>
      <c r="G45" s="19">
        <v>0</v>
      </c>
      <c r="H45" s="19"/>
      <c r="I45" s="19">
        <f t="shared" si="2"/>
        <v>0</v>
      </c>
      <c r="J45" s="19"/>
      <c r="K45" s="9">
        <f t="shared" si="0"/>
        <v>0</v>
      </c>
      <c r="L45" s="19"/>
      <c r="M45" s="19">
        <v>0</v>
      </c>
      <c r="N45" s="19"/>
      <c r="O45" s="19">
        <v>0</v>
      </c>
      <c r="P45" s="19"/>
      <c r="Q45" s="19">
        <v>106954444</v>
      </c>
      <c r="R45" s="19"/>
      <c r="S45" s="19">
        <f t="shared" si="1"/>
        <v>106954444</v>
      </c>
      <c r="U45" s="9">
        <f t="shared" si="3"/>
        <v>3.7140264000207169E-4</v>
      </c>
    </row>
    <row r="46" spans="1:21" x14ac:dyDescent="0.55000000000000004">
      <c r="A46" s="4" t="s">
        <v>182</v>
      </c>
      <c r="C46" s="19">
        <v>0</v>
      </c>
      <c r="D46" s="19"/>
      <c r="E46" s="19">
        <v>0</v>
      </c>
      <c r="F46" s="19"/>
      <c r="G46" s="19">
        <v>0</v>
      </c>
      <c r="H46" s="19"/>
      <c r="I46" s="19">
        <f t="shared" si="2"/>
        <v>0</v>
      </c>
      <c r="J46" s="19"/>
      <c r="K46" s="9">
        <f t="shared" si="0"/>
        <v>0</v>
      </c>
      <c r="L46" s="19"/>
      <c r="M46" s="19">
        <v>201570095</v>
      </c>
      <c r="N46" s="19"/>
      <c r="O46" s="19">
        <v>0</v>
      </c>
      <c r="P46" s="19"/>
      <c r="Q46" s="19">
        <v>60666918</v>
      </c>
      <c r="R46" s="19"/>
      <c r="S46" s="19">
        <f t="shared" si="1"/>
        <v>262237013</v>
      </c>
      <c r="U46" s="9">
        <f t="shared" si="3"/>
        <v>9.1062620020218707E-4</v>
      </c>
    </row>
    <row r="47" spans="1:21" x14ac:dyDescent="0.55000000000000004">
      <c r="A47" s="4" t="s">
        <v>191</v>
      </c>
      <c r="C47" s="19">
        <v>0</v>
      </c>
      <c r="D47" s="19"/>
      <c r="E47" s="19">
        <v>0</v>
      </c>
      <c r="F47" s="19"/>
      <c r="G47" s="19">
        <v>0</v>
      </c>
      <c r="H47" s="19"/>
      <c r="I47" s="19">
        <f t="shared" si="2"/>
        <v>0</v>
      </c>
      <c r="J47" s="19"/>
      <c r="K47" s="9">
        <f t="shared" si="0"/>
        <v>0</v>
      </c>
      <c r="L47" s="19"/>
      <c r="M47" s="19">
        <v>642368100</v>
      </c>
      <c r="N47" s="19"/>
      <c r="O47" s="19">
        <v>0</v>
      </c>
      <c r="P47" s="19"/>
      <c r="Q47" s="19">
        <v>2059943217</v>
      </c>
      <c r="R47" s="19"/>
      <c r="S47" s="19">
        <f t="shared" si="1"/>
        <v>2702311317</v>
      </c>
      <c r="U47" s="9">
        <f t="shared" si="3"/>
        <v>9.3838602652291415E-3</v>
      </c>
    </row>
    <row r="48" spans="1:21" x14ac:dyDescent="0.55000000000000004">
      <c r="A48" s="4" t="s">
        <v>45</v>
      </c>
      <c r="C48" s="19">
        <v>0</v>
      </c>
      <c r="D48" s="19"/>
      <c r="E48" s="19">
        <v>-135646721</v>
      </c>
      <c r="F48" s="19"/>
      <c r="G48" s="19">
        <v>0</v>
      </c>
      <c r="H48" s="19"/>
      <c r="I48" s="19">
        <f t="shared" si="2"/>
        <v>-135646721</v>
      </c>
      <c r="J48" s="19"/>
      <c r="K48" s="9">
        <f t="shared" si="0"/>
        <v>6.000272287172147E-4</v>
      </c>
      <c r="L48" s="19"/>
      <c r="M48" s="19">
        <v>10206095</v>
      </c>
      <c r="N48" s="19"/>
      <c r="O48" s="19">
        <v>116379886</v>
      </c>
      <c r="P48" s="19"/>
      <c r="Q48" s="19">
        <v>118175237</v>
      </c>
      <c r="R48" s="19"/>
      <c r="S48" s="19">
        <f t="shared" si="1"/>
        <v>244761218</v>
      </c>
      <c r="U48" s="9">
        <f t="shared" si="3"/>
        <v>8.4994095743532263E-4</v>
      </c>
    </row>
    <row r="49" spans="1:21" x14ac:dyDescent="0.55000000000000004">
      <c r="A49" s="4" t="s">
        <v>164</v>
      </c>
      <c r="C49" s="19">
        <v>0</v>
      </c>
      <c r="D49" s="19"/>
      <c r="E49" s="19">
        <v>0</v>
      </c>
      <c r="F49" s="19"/>
      <c r="G49" s="19">
        <v>0</v>
      </c>
      <c r="H49" s="19"/>
      <c r="I49" s="19">
        <f t="shared" si="2"/>
        <v>0</v>
      </c>
      <c r="J49" s="19"/>
      <c r="K49" s="9">
        <f t="shared" si="0"/>
        <v>0</v>
      </c>
      <c r="L49" s="19"/>
      <c r="M49" s="19">
        <f>1053275446+6472</f>
        <v>1053281918</v>
      </c>
      <c r="N49" s="19"/>
      <c r="O49" s="19">
        <v>0</v>
      </c>
      <c r="P49" s="19"/>
      <c r="Q49" s="19">
        <v>-4235299058</v>
      </c>
      <c r="R49" s="19"/>
      <c r="S49" s="19">
        <f t="shared" si="1"/>
        <v>-3182017140</v>
      </c>
      <c r="U49" s="9">
        <f t="shared" si="3"/>
        <v>-1.104965368552467E-2</v>
      </c>
    </row>
    <row r="50" spans="1:21" x14ac:dyDescent="0.55000000000000004">
      <c r="A50" s="4" t="s">
        <v>209</v>
      </c>
      <c r="C50" s="19">
        <v>0</v>
      </c>
      <c r="D50" s="19"/>
      <c r="E50" s="19">
        <v>0</v>
      </c>
      <c r="F50" s="19"/>
      <c r="G50" s="19">
        <v>0</v>
      </c>
      <c r="H50" s="19"/>
      <c r="I50" s="19">
        <f t="shared" si="2"/>
        <v>0</v>
      </c>
      <c r="J50" s="19"/>
      <c r="K50" s="9">
        <f t="shared" si="0"/>
        <v>0</v>
      </c>
      <c r="L50" s="19"/>
      <c r="M50" s="19">
        <v>0</v>
      </c>
      <c r="N50" s="19"/>
      <c r="O50" s="19">
        <v>0</v>
      </c>
      <c r="P50" s="19"/>
      <c r="Q50" s="19">
        <v>1534547188</v>
      </c>
      <c r="R50" s="19"/>
      <c r="S50" s="19">
        <f t="shared" si="1"/>
        <v>1534547188</v>
      </c>
      <c r="U50" s="9">
        <f t="shared" si="3"/>
        <v>5.3287629341605986E-3</v>
      </c>
    </row>
    <row r="51" spans="1:21" x14ac:dyDescent="0.55000000000000004">
      <c r="A51" s="4" t="s">
        <v>39</v>
      </c>
      <c r="C51" s="19">
        <v>0</v>
      </c>
      <c r="D51" s="19"/>
      <c r="E51" s="19">
        <v>-1471990551</v>
      </c>
      <c r="F51" s="19"/>
      <c r="G51" s="19">
        <v>0</v>
      </c>
      <c r="H51" s="19"/>
      <c r="I51" s="19">
        <f t="shared" si="2"/>
        <v>-1471990551</v>
      </c>
      <c r="J51" s="19"/>
      <c r="K51" s="9">
        <f t="shared" si="0"/>
        <v>6.5112846407430367E-3</v>
      </c>
      <c r="L51" s="19"/>
      <c r="M51" s="19">
        <v>0</v>
      </c>
      <c r="N51" s="19"/>
      <c r="O51" s="19">
        <v>1506222887</v>
      </c>
      <c r="P51" s="19"/>
      <c r="Q51" s="19">
        <v>1672792772</v>
      </c>
      <c r="R51" s="19"/>
      <c r="S51" s="19">
        <f t="shared" si="1"/>
        <v>3179015659</v>
      </c>
      <c r="U51" s="9">
        <f t="shared" si="3"/>
        <v>1.1039230949211665E-2</v>
      </c>
    </row>
    <row r="52" spans="1:21" x14ac:dyDescent="0.55000000000000004">
      <c r="A52" s="4" t="s">
        <v>57</v>
      </c>
      <c r="C52" s="19">
        <v>0</v>
      </c>
      <c r="D52" s="19"/>
      <c r="E52" s="19">
        <v>-8147236781</v>
      </c>
      <c r="F52" s="19"/>
      <c r="G52" s="19">
        <v>0</v>
      </c>
      <c r="H52" s="19"/>
      <c r="I52" s="19">
        <f t="shared" si="2"/>
        <v>-8147236781</v>
      </c>
      <c r="J52" s="19"/>
      <c r="K52" s="9">
        <f t="shared" si="0"/>
        <v>3.6038939027552251E-2</v>
      </c>
      <c r="L52" s="19"/>
      <c r="M52" s="19">
        <v>1015434000</v>
      </c>
      <c r="N52" s="19"/>
      <c r="O52" s="19">
        <v>-4041607026</v>
      </c>
      <c r="P52" s="19"/>
      <c r="Q52" s="19">
        <v>-2321810272</v>
      </c>
      <c r="R52" s="19"/>
      <c r="S52" s="19">
        <f t="shared" si="1"/>
        <v>-5347983298</v>
      </c>
      <c r="U52" s="9">
        <f t="shared" si="3"/>
        <v>-1.8571038671045648E-2</v>
      </c>
    </row>
    <row r="53" spans="1:21" x14ac:dyDescent="0.55000000000000004">
      <c r="A53" s="4" t="s">
        <v>194</v>
      </c>
      <c r="C53" s="19">
        <v>0</v>
      </c>
      <c r="D53" s="19"/>
      <c r="E53" s="19">
        <v>0</v>
      </c>
      <c r="F53" s="19"/>
      <c r="G53" s="19">
        <v>0</v>
      </c>
      <c r="H53" s="19"/>
      <c r="I53" s="19">
        <f t="shared" si="2"/>
        <v>0</v>
      </c>
      <c r="J53" s="19"/>
      <c r="K53" s="9">
        <f t="shared" si="0"/>
        <v>0</v>
      </c>
      <c r="L53" s="19"/>
      <c r="M53" s="19">
        <v>1709655</v>
      </c>
      <c r="N53" s="19"/>
      <c r="O53" s="19">
        <v>0</v>
      </c>
      <c r="P53" s="19"/>
      <c r="Q53" s="19">
        <v>92901984</v>
      </c>
      <c r="R53" s="19"/>
      <c r="S53" s="19">
        <f t="shared" si="1"/>
        <v>94611639</v>
      </c>
      <c r="U53" s="9">
        <f t="shared" si="3"/>
        <v>3.2854186497872841E-4</v>
      </c>
    </row>
    <row r="54" spans="1:21" x14ac:dyDescent="0.55000000000000004">
      <c r="A54" s="4" t="s">
        <v>210</v>
      </c>
      <c r="C54" s="19">
        <v>0</v>
      </c>
      <c r="D54" s="19"/>
      <c r="E54" s="19">
        <v>0</v>
      </c>
      <c r="F54" s="19"/>
      <c r="G54" s="19">
        <v>0</v>
      </c>
      <c r="H54" s="19"/>
      <c r="I54" s="19">
        <f t="shared" si="2"/>
        <v>0</v>
      </c>
      <c r="J54" s="19"/>
      <c r="K54" s="9">
        <f t="shared" si="0"/>
        <v>0</v>
      </c>
      <c r="L54" s="19"/>
      <c r="M54" s="19">
        <v>0</v>
      </c>
      <c r="N54" s="19"/>
      <c r="O54" s="19">
        <v>0</v>
      </c>
      <c r="P54" s="19"/>
      <c r="Q54" s="19">
        <v>3986024478</v>
      </c>
      <c r="R54" s="19"/>
      <c r="S54" s="19">
        <f t="shared" si="1"/>
        <v>3986024478</v>
      </c>
      <c r="U54" s="9">
        <f t="shared" si="3"/>
        <v>1.384159422344414E-2</v>
      </c>
    </row>
    <row r="55" spans="1:21" x14ac:dyDescent="0.55000000000000004">
      <c r="A55" s="4" t="s">
        <v>196</v>
      </c>
      <c r="C55" s="19">
        <v>0</v>
      </c>
      <c r="D55" s="19"/>
      <c r="E55" s="19">
        <v>0</v>
      </c>
      <c r="F55" s="19"/>
      <c r="G55" s="19">
        <v>0</v>
      </c>
      <c r="H55" s="19"/>
      <c r="I55" s="19">
        <f t="shared" si="2"/>
        <v>0</v>
      </c>
      <c r="J55" s="19"/>
      <c r="K55" s="9">
        <f t="shared" si="0"/>
        <v>0</v>
      </c>
      <c r="L55" s="19"/>
      <c r="M55" s="19">
        <v>13371670</v>
      </c>
      <c r="N55" s="19"/>
      <c r="O55" s="19">
        <v>0</v>
      </c>
      <c r="P55" s="19"/>
      <c r="Q55" s="19">
        <v>122617530</v>
      </c>
      <c r="R55" s="19"/>
      <c r="S55" s="19">
        <f t="shared" si="1"/>
        <v>135989200</v>
      </c>
      <c r="U55" s="9">
        <f t="shared" si="3"/>
        <v>4.7222673507395105E-4</v>
      </c>
    </row>
    <row r="56" spans="1:21" x14ac:dyDescent="0.55000000000000004">
      <c r="A56" s="4" t="s">
        <v>192</v>
      </c>
      <c r="C56" s="19">
        <v>0</v>
      </c>
      <c r="D56" s="19"/>
      <c r="E56" s="19">
        <v>0</v>
      </c>
      <c r="F56" s="19"/>
      <c r="G56" s="19">
        <v>0</v>
      </c>
      <c r="H56" s="19"/>
      <c r="I56" s="19">
        <f t="shared" si="2"/>
        <v>0</v>
      </c>
      <c r="J56" s="19"/>
      <c r="K56" s="9">
        <f t="shared" si="0"/>
        <v>0</v>
      </c>
      <c r="L56" s="19"/>
      <c r="M56" s="19">
        <v>85236900</v>
      </c>
      <c r="N56" s="19"/>
      <c r="O56" s="19">
        <v>0</v>
      </c>
      <c r="P56" s="19"/>
      <c r="Q56" s="19">
        <v>185184103</v>
      </c>
      <c r="R56" s="19"/>
      <c r="S56" s="19">
        <f t="shared" si="1"/>
        <v>270421003</v>
      </c>
      <c r="U56" s="9">
        <f t="shared" si="3"/>
        <v>9.3904536052946198E-4</v>
      </c>
    </row>
    <row r="57" spans="1:21" x14ac:dyDescent="0.55000000000000004">
      <c r="A57" s="4" t="s">
        <v>23</v>
      </c>
      <c r="C57" s="19">
        <v>0</v>
      </c>
      <c r="D57" s="19"/>
      <c r="E57" s="19">
        <v>2360176573</v>
      </c>
      <c r="F57" s="19"/>
      <c r="G57" s="19">
        <v>0</v>
      </c>
      <c r="H57" s="19"/>
      <c r="I57" s="19">
        <f t="shared" si="2"/>
        <v>2360176573</v>
      </c>
      <c r="J57" s="19"/>
      <c r="K57" s="9">
        <f t="shared" si="0"/>
        <v>-1.0440135949769719E-2</v>
      </c>
      <c r="L57" s="19"/>
      <c r="M57" s="19">
        <v>1179528341</v>
      </c>
      <c r="N57" s="19"/>
      <c r="O57" s="19">
        <v>25282247378</v>
      </c>
      <c r="P57" s="19"/>
      <c r="Q57" s="19">
        <v>-1948741753</v>
      </c>
      <c r="R57" s="19"/>
      <c r="S57" s="19">
        <f t="shared" si="1"/>
        <v>24513033966</v>
      </c>
      <c r="U57" s="9">
        <f t="shared" si="3"/>
        <v>8.5122274390326921E-2</v>
      </c>
    </row>
    <row r="58" spans="1:21" x14ac:dyDescent="0.55000000000000004">
      <c r="A58" s="4" t="s">
        <v>181</v>
      </c>
      <c r="C58" s="19">
        <v>0</v>
      </c>
      <c r="D58" s="19"/>
      <c r="E58" s="19">
        <v>0</v>
      </c>
      <c r="F58" s="19"/>
      <c r="G58" s="19">
        <v>0</v>
      </c>
      <c r="H58" s="19"/>
      <c r="I58" s="19">
        <f t="shared" si="2"/>
        <v>0</v>
      </c>
      <c r="J58" s="19"/>
      <c r="K58" s="9">
        <f t="shared" si="0"/>
        <v>0</v>
      </c>
      <c r="L58" s="19"/>
      <c r="M58" s="19">
        <v>9041880</v>
      </c>
      <c r="N58" s="19"/>
      <c r="O58" s="19">
        <v>0</v>
      </c>
      <c r="P58" s="19"/>
      <c r="Q58" s="19">
        <v>80531050</v>
      </c>
      <c r="R58" s="19"/>
      <c r="S58" s="19">
        <f t="shared" si="1"/>
        <v>89572930</v>
      </c>
      <c r="U58" s="9">
        <f t="shared" si="3"/>
        <v>3.1104479094595425E-4</v>
      </c>
    </row>
    <row r="59" spans="1:21" x14ac:dyDescent="0.55000000000000004">
      <c r="A59" s="4" t="s">
        <v>51</v>
      </c>
      <c r="C59" s="19">
        <v>0</v>
      </c>
      <c r="D59" s="19"/>
      <c r="E59" s="19">
        <v>16973224</v>
      </c>
      <c r="F59" s="19"/>
      <c r="G59" s="19">
        <v>0</v>
      </c>
      <c r="H59" s="19"/>
      <c r="I59" s="19">
        <f t="shared" si="2"/>
        <v>16973224</v>
      </c>
      <c r="J59" s="19"/>
      <c r="K59" s="9">
        <f t="shared" si="0"/>
        <v>-7.5080300386446626E-5</v>
      </c>
      <c r="L59" s="19"/>
      <c r="M59" s="19">
        <v>61259526</v>
      </c>
      <c r="N59" s="19"/>
      <c r="O59" s="19">
        <v>-107937492</v>
      </c>
      <c r="P59" s="19"/>
      <c r="Q59" s="19">
        <v>-4209053906</v>
      </c>
      <c r="R59" s="19"/>
      <c r="S59" s="19">
        <f t="shared" si="1"/>
        <v>-4255731872</v>
      </c>
      <c r="U59" s="9">
        <f t="shared" si="3"/>
        <v>-1.4778161554481632E-2</v>
      </c>
    </row>
    <row r="60" spans="1:21" x14ac:dyDescent="0.55000000000000004">
      <c r="A60" s="4" t="s">
        <v>211</v>
      </c>
      <c r="C60" s="19">
        <v>0</v>
      </c>
      <c r="D60" s="19"/>
      <c r="E60" s="19">
        <v>0</v>
      </c>
      <c r="F60" s="19"/>
      <c r="G60" s="19">
        <v>0</v>
      </c>
      <c r="H60" s="19"/>
      <c r="I60" s="19">
        <f t="shared" si="2"/>
        <v>0</v>
      </c>
      <c r="J60" s="19"/>
      <c r="K60" s="9">
        <f t="shared" si="0"/>
        <v>0</v>
      </c>
      <c r="L60" s="19"/>
      <c r="M60" s="19">
        <v>0</v>
      </c>
      <c r="N60" s="19"/>
      <c r="O60" s="19">
        <v>0</v>
      </c>
      <c r="P60" s="19"/>
      <c r="Q60" s="19">
        <v>747360656</v>
      </c>
      <c r="R60" s="19"/>
      <c r="S60" s="19">
        <f t="shared" si="1"/>
        <v>747360656</v>
      </c>
      <c r="U60" s="9">
        <f t="shared" si="3"/>
        <v>2.5952331692929015E-3</v>
      </c>
    </row>
    <row r="61" spans="1:21" x14ac:dyDescent="0.55000000000000004">
      <c r="A61" s="4" t="s">
        <v>212</v>
      </c>
      <c r="C61" s="19">
        <v>0</v>
      </c>
      <c r="D61" s="19"/>
      <c r="E61" s="19">
        <v>0</v>
      </c>
      <c r="F61" s="19"/>
      <c r="G61" s="19">
        <v>0</v>
      </c>
      <c r="H61" s="19"/>
      <c r="I61" s="19">
        <f t="shared" si="2"/>
        <v>0</v>
      </c>
      <c r="J61" s="19"/>
      <c r="K61" s="9">
        <f t="shared" si="0"/>
        <v>0</v>
      </c>
      <c r="L61" s="19"/>
      <c r="M61" s="19">
        <v>0</v>
      </c>
      <c r="N61" s="19"/>
      <c r="O61" s="19">
        <v>0</v>
      </c>
      <c r="P61" s="19"/>
      <c r="Q61" s="19">
        <v>-2340165148</v>
      </c>
      <c r="R61" s="19"/>
      <c r="S61" s="19">
        <f t="shared" si="1"/>
        <v>-2340165148</v>
      </c>
      <c r="U61" s="9">
        <f t="shared" si="3"/>
        <v>-8.1262964071697561E-3</v>
      </c>
    </row>
    <row r="62" spans="1:21" x14ac:dyDescent="0.55000000000000004">
      <c r="A62" s="4" t="s">
        <v>168</v>
      </c>
      <c r="C62" s="19">
        <v>0</v>
      </c>
      <c r="D62" s="19"/>
      <c r="E62" s="19">
        <v>0</v>
      </c>
      <c r="F62" s="19"/>
      <c r="G62" s="19">
        <v>0</v>
      </c>
      <c r="H62" s="19"/>
      <c r="I62" s="19">
        <f t="shared" si="2"/>
        <v>0</v>
      </c>
      <c r="J62" s="19"/>
      <c r="K62" s="9">
        <f t="shared" si="0"/>
        <v>0</v>
      </c>
      <c r="L62" s="19"/>
      <c r="M62" s="19">
        <v>4453752900</v>
      </c>
      <c r="N62" s="19"/>
      <c r="O62" s="19">
        <v>0</v>
      </c>
      <c r="P62" s="19"/>
      <c r="Q62" s="19">
        <v>10552833327</v>
      </c>
      <c r="R62" s="19"/>
      <c r="S62" s="19">
        <f t="shared" si="1"/>
        <v>15006586227</v>
      </c>
      <c r="U62" s="9">
        <f t="shared" si="3"/>
        <v>5.2110838350265545E-2</v>
      </c>
    </row>
    <row r="63" spans="1:21" x14ac:dyDescent="0.55000000000000004">
      <c r="A63" s="4" t="s">
        <v>19</v>
      </c>
      <c r="C63" s="19">
        <v>0</v>
      </c>
      <c r="D63" s="19"/>
      <c r="E63" s="19">
        <v>-8457699324</v>
      </c>
      <c r="F63" s="19"/>
      <c r="G63" s="19">
        <v>0</v>
      </c>
      <c r="H63" s="19"/>
      <c r="I63" s="19">
        <f t="shared" si="2"/>
        <v>-8457699324</v>
      </c>
      <c r="J63" s="19"/>
      <c r="K63" s="9">
        <f t="shared" si="0"/>
        <v>3.7412256258691136E-2</v>
      </c>
      <c r="L63" s="19"/>
      <c r="M63" s="19">
        <v>9805076400</v>
      </c>
      <c r="N63" s="19"/>
      <c r="O63" s="19">
        <v>-150900221</v>
      </c>
      <c r="P63" s="19"/>
      <c r="Q63" s="19">
        <v>-1101113786</v>
      </c>
      <c r="R63" s="19"/>
      <c r="S63" s="19">
        <f t="shared" si="1"/>
        <v>8553062393</v>
      </c>
      <c r="U63" s="9">
        <f t="shared" si="3"/>
        <v>2.9700775714028647E-2</v>
      </c>
    </row>
    <row r="64" spans="1:21" x14ac:dyDescent="0.55000000000000004">
      <c r="A64" s="4" t="s">
        <v>54</v>
      </c>
      <c r="C64" s="19">
        <v>0</v>
      </c>
      <c r="D64" s="19"/>
      <c r="E64" s="19">
        <v>-945685839</v>
      </c>
      <c r="F64" s="19"/>
      <c r="G64" s="19">
        <v>0</v>
      </c>
      <c r="H64" s="19"/>
      <c r="I64" s="19">
        <f t="shared" si="2"/>
        <v>-945685839</v>
      </c>
      <c r="J64" s="19"/>
      <c r="K64" s="9">
        <f t="shared" si="0"/>
        <v>4.1831991885176801E-3</v>
      </c>
      <c r="L64" s="19"/>
      <c r="M64" s="19">
        <v>0</v>
      </c>
      <c r="N64" s="19"/>
      <c r="O64" s="19">
        <v>-1860466906</v>
      </c>
      <c r="P64" s="19"/>
      <c r="Q64" s="19">
        <v>-561379250</v>
      </c>
      <c r="R64" s="19"/>
      <c r="S64" s="19">
        <f t="shared" si="1"/>
        <v>-2421846156</v>
      </c>
      <c r="U64" s="9">
        <f t="shared" si="3"/>
        <v>-8.4099362530206719E-3</v>
      </c>
    </row>
    <row r="65" spans="1:21" x14ac:dyDescent="0.55000000000000004">
      <c r="A65" s="4" t="s">
        <v>213</v>
      </c>
      <c r="C65" s="19">
        <v>0</v>
      </c>
      <c r="D65" s="19"/>
      <c r="E65" s="19">
        <v>0</v>
      </c>
      <c r="F65" s="19"/>
      <c r="G65" s="19">
        <v>0</v>
      </c>
      <c r="H65" s="19"/>
      <c r="I65" s="19">
        <f t="shared" si="2"/>
        <v>0</v>
      </c>
      <c r="J65" s="19"/>
      <c r="K65" s="9">
        <f t="shared" si="0"/>
        <v>0</v>
      </c>
      <c r="L65" s="19"/>
      <c r="M65" s="19">
        <v>0</v>
      </c>
      <c r="N65" s="19"/>
      <c r="O65" s="19">
        <v>0</v>
      </c>
      <c r="P65" s="19"/>
      <c r="Q65" s="19">
        <v>-1497288242</v>
      </c>
      <c r="R65" s="19"/>
      <c r="S65" s="19">
        <f t="shared" si="1"/>
        <v>-1497288242</v>
      </c>
      <c r="U65" s="9">
        <f t="shared" si="3"/>
        <v>-5.1993800830086208E-3</v>
      </c>
    </row>
    <row r="66" spans="1:21" x14ac:dyDescent="0.55000000000000004">
      <c r="A66" s="4" t="s">
        <v>214</v>
      </c>
      <c r="C66" s="19">
        <v>0</v>
      </c>
      <c r="D66" s="19"/>
      <c r="E66" s="19">
        <v>0</v>
      </c>
      <c r="F66" s="19"/>
      <c r="G66" s="19">
        <v>0</v>
      </c>
      <c r="H66" s="19"/>
      <c r="I66" s="19">
        <f t="shared" si="2"/>
        <v>0</v>
      </c>
      <c r="J66" s="19"/>
      <c r="K66" s="9">
        <f t="shared" si="0"/>
        <v>0</v>
      </c>
      <c r="L66" s="19"/>
      <c r="M66" s="19">
        <v>0</v>
      </c>
      <c r="N66" s="19"/>
      <c r="O66" s="19">
        <v>0</v>
      </c>
      <c r="P66" s="19"/>
      <c r="Q66" s="19">
        <v>614302182</v>
      </c>
      <c r="R66" s="19"/>
      <c r="S66" s="19">
        <f t="shared" si="1"/>
        <v>614302182</v>
      </c>
      <c r="U66" s="9">
        <f t="shared" si="3"/>
        <v>2.1331834715893911E-3</v>
      </c>
    </row>
    <row r="67" spans="1:21" x14ac:dyDescent="0.55000000000000004">
      <c r="A67" s="4" t="s">
        <v>31</v>
      </c>
      <c r="C67" s="19">
        <v>0</v>
      </c>
      <c r="D67" s="19"/>
      <c r="E67" s="19">
        <v>2287983016</v>
      </c>
      <c r="F67" s="19"/>
      <c r="G67" s="19">
        <v>0</v>
      </c>
      <c r="H67" s="19"/>
      <c r="I67" s="19">
        <f t="shared" si="2"/>
        <v>2287983016</v>
      </c>
      <c r="J67" s="19"/>
      <c r="K67" s="9">
        <f t="shared" si="0"/>
        <v>-1.0120790965839378E-2</v>
      </c>
      <c r="L67" s="19"/>
      <c r="M67" s="19">
        <v>3390184277</v>
      </c>
      <c r="N67" s="19"/>
      <c r="O67" s="19">
        <v>-3671872585</v>
      </c>
      <c r="P67" s="19"/>
      <c r="Q67" s="19">
        <v>0</v>
      </c>
      <c r="R67" s="19"/>
      <c r="S67" s="19">
        <f t="shared" si="1"/>
        <v>-281688308</v>
      </c>
      <c r="U67" s="9">
        <f t="shared" si="3"/>
        <v>-9.7817142828508091E-4</v>
      </c>
    </row>
    <row r="68" spans="1:21" x14ac:dyDescent="0.55000000000000004">
      <c r="A68" s="4" t="s">
        <v>47</v>
      </c>
      <c r="C68" s="19">
        <v>0</v>
      </c>
      <c r="D68" s="19"/>
      <c r="E68" s="19">
        <v>4598120723</v>
      </c>
      <c r="F68" s="19"/>
      <c r="G68" s="19">
        <v>0</v>
      </c>
      <c r="H68" s="19"/>
      <c r="I68" s="19">
        <f t="shared" si="2"/>
        <v>4598120723</v>
      </c>
      <c r="J68" s="19"/>
      <c r="K68" s="9">
        <f t="shared" si="0"/>
        <v>-2.0339582220560169E-2</v>
      </c>
      <c r="L68" s="19"/>
      <c r="M68" s="19">
        <v>4777475395</v>
      </c>
      <c r="N68" s="19"/>
      <c r="O68" s="19">
        <v>16464238716</v>
      </c>
      <c r="P68" s="19"/>
      <c r="Q68" s="19">
        <v>0</v>
      </c>
      <c r="R68" s="19"/>
      <c r="S68" s="19">
        <f t="shared" si="1"/>
        <v>21241714111</v>
      </c>
      <c r="U68" s="9">
        <f t="shared" si="3"/>
        <v>7.3762514243864985E-2</v>
      </c>
    </row>
    <row r="69" spans="1:21" x14ac:dyDescent="0.55000000000000004">
      <c r="A69" s="4" t="s">
        <v>22</v>
      </c>
      <c r="C69" s="19">
        <v>0</v>
      </c>
      <c r="D69" s="19"/>
      <c r="E69" s="19">
        <v>-4938648275</v>
      </c>
      <c r="F69" s="19"/>
      <c r="G69" s="19">
        <v>0</v>
      </c>
      <c r="H69" s="19"/>
      <c r="I69" s="19">
        <f t="shared" si="2"/>
        <v>-4938648275</v>
      </c>
      <c r="J69" s="19"/>
      <c r="K69" s="9">
        <f t="shared" si="0"/>
        <v>2.1845890679932492E-2</v>
      </c>
      <c r="L69" s="19"/>
      <c r="M69" s="19">
        <v>3730777001</v>
      </c>
      <c r="N69" s="19"/>
      <c r="O69" s="19">
        <v>1746678655</v>
      </c>
      <c r="P69" s="19"/>
      <c r="Q69" s="19">
        <v>0</v>
      </c>
      <c r="R69" s="19"/>
      <c r="S69" s="19">
        <f t="shared" si="1"/>
        <v>5477455656</v>
      </c>
      <c r="U69" s="9">
        <f t="shared" si="3"/>
        <v>1.9020635469178631E-2</v>
      </c>
    </row>
    <row r="70" spans="1:21" x14ac:dyDescent="0.55000000000000004">
      <c r="A70" s="4" t="s">
        <v>24</v>
      </c>
      <c r="C70" s="19">
        <v>0</v>
      </c>
      <c r="D70" s="19"/>
      <c r="E70" s="19">
        <v>-8367915334</v>
      </c>
      <c r="F70" s="19"/>
      <c r="G70" s="19">
        <v>0</v>
      </c>
      <c r="H70" s="19"/>
      <c r="I70" s="19">
        <f t="shared" si="2"/>
        <v>-8367915334</v>
      </c>
      <c r="J70" s="19"/>
      <c r="K70" s="9">
        <f t="shared" si="0"/>
        <v>3.7015100777852979E-2</v>
      </c>
      <c r="L70" s="19"/>
      <c r="M70" s="19">
        <v>4311925000</v>
      </c>
      <c r="N70" s="19"/>
      <c r="O70" s="19">
        <v>3780489299</v>
      </c>
      <c r="P70" s="19"/>
      <c r="Q70" s="19">
        <v>0</v>
      </c>
      <c r="R70" s="19"/>
      <c r="S70" s="19">
        <f t="shared" si="1"/>
        <v>8092414299</v>
      </c>
      <c r="U70" s="9">
        <f t="shared" si="3"/>
        <v>2.8101160851615615E-2</v>
      </c>
    </row>
    <row r="71" spans="1:21" x14ac:dyDescent="0.55000000000000004">
      <c r="A71" s="4" t="s">
        <v>37</v>
      </c>
      <c r="C71" s="19">
        <v>10188460826</v>
      </c>
      <c r="D71" s="19"/>
      <c r="E71" s="19">
        <v>-16384391577</v>
      </c>
      <c r="F71" s="19"/>
      <c r="G71" s="19">
        <v>0</v>
      </c>
      <c r="H71" s="19"/>
      <c r="I71" s="19">
        <f t="shared" si="2"/>
        <v>-6195930751</v>
      </c>
      <c r="J71" s="19"/>
      <c r="K71" s="9">
        <f t="shared" si="0"/>
        <v>2.7407423713886169E-2</v>
      </c>
      <c r="L71" s="19"/>
      <c r="M71" s="19">
        <v>10188460826</v>
      </c>
      <c r="N71" s="19"/>
      <c r="O71" s="19">
        <v>-8186872724</v>
      </c>
      <c r="P71" s="19"/>
      <c r="Q71" s="19">
        <v>0</v>
      </c>
      <c r="R71" s="19"/>
      <c r="S71" s="19">
        <f t="shared" si="1"/>
        <v>2001588102</v>
      </c>
      <c r="U71" s="9">
        <f t="shared" si="3"/>
        <v>6.9505770632544827E-3</v>
      </c>
    </row>
    <row r="72" spans="1:21" x14ac:dyDescent="0.55000000000000004">
      <c r="A72" s="4" t="s">
        <v>29</v>
      </c>
      <c r="C72" s="19">
        <v>0</v>
      </c>
      <c r="D72" s="19"/>
      <c r="E72" s="19">
        <v>1303858486</v>
      </c>
      <c r="F72" s="19"/>
      <c r="G72" s="19">
        <v>0</v>
      </c>
      <c r="H72" s="19"/>
      <c r="I72" s="19">
        <f t="shared" si="2"/>
        <v>1303858486</v>
      </c>
      <c r="J72" s="19"/>
      <c r="K72" s="9">
        <f t="shared" ref="K72:K87" si="4">I72/$I$89</f>
        <v>-5.7675599397202038E-3</v>
      </c>
      <c r="L72" s="19"/>
      <c r="M72" s="19">
        <v>0</v>
      </c>
      <c r="N72" s="19"/>
      <c r="O72" s="19">
        <v>12055784555</v>
      </c>
      <c r="P72" s="19"/>
      <c r="Q72" s="19">
        <v>0</v>
      </c>
      <c r="R72" s="19"/>
      <c r="S72" s="19">
        <f t="shared" ref="S72:S87" si="5">M72+O72+Q72</f>
        <v>12055784555</v>
      </c>
      <c r="U72" s="9">
        <f t="shared" si="3"/>
        <v>4.1864087583150834E-2</v>
      </c>
    </row>
    <row r="73" spans="1:21" x14ac:dyDescent="0.55000000000000004">
      <c r="A73" s="4" t="s">
        <v>28</v>
      </c>
      <c r="C73" s="19">
        <v>0</v>
      </c>
      <c r="D73" s="19"/>
      <c r="E73" s="19">
        <v>40896370</v>
      </c>
      <c r="F73" s="19"/>
      <c r="G73" s="19">
        <v>0</v>
      </c>
      <c r="H73" s="19"/>
      <c r="I73" s="19">
        <f t="shared" ref="I73:I88" si="6">C73+E73+G73</f>
        <v>40896370</v>
      </c>
      <c r="J73" s="19"/>
      <c r="K73" s="9">
        <f t="shared" si="4"/>
        <v>-1.8090327119439796E-4</v>
      </c>
      <c r="L73" s="19"/>
      <c r="M73" s="19">
        <v>0</v>
      </c>
      <c r="N73" s="19"/>
      <c r="O73" s="19">
        <v>476773932</v>
      </c>
      <c r="P73" s="19"/>
      <c r="Q73" s="19">
        <v>0</v>
      </c>
      <c r="R73" s="19"/>
      <c r="S73" s="19">
        <f t="shared" si="5"/>
        <v>476773932</v>
      </c>
      <c r="U73" s="9">
        <f t="shared" ref="U73:U88" si="7">S73/$S$89</f>
        <v>1.6556123374262806E-3</v>
      </c>
    </row>
    <row r="74" spans="1:21" x14ac:dyDescent="0.55000000000000004">
      <c r="A74" s="4" t="s">
        <v>59</v>
      </c>
      <c r="C74" s="19">
        <v>0</v>
      </c>
      <c r="D74" s="19"/>
      <c r="E74" s="19">
        <v>-5263252302</v>
      </c>
      <c r="F74" s="19"/>
      <c r="G74" s="19">
        <v>0</v>
      </c>
      <c r="H74" s="19"/>
      <c r="I74" s="19">
        <f t="shared" si="6"/>
        <v>-5263252302</v>
      </c>
      <c r="J74" s="19"/>
      <c r="K74" s="9">
        <f t="shared" si="4"/>
        <v>2.3281762135691882E-2</v>
      </c>
      <c r="L74" s="19"/>
      <c r="M74" s="19">
        <v>0</v>
      </c>
      <c r="N74" s="19"/>
      <c r="O74" s="19">
        <v>-5212571705</v>
      </c>
      <c r="P74" s="19"/>
      <c r="Q74" s="19">
        <v>0</v>
      </c>
      <c r="R74" s="19"/>
      <c r="S74" s="19">
        <f t="shared" si="5"/>
        <v>-5212571705</v>
      </c>
      <c r="U74" s="9">
        <f t="shared" si="7"/>
        <v>-1.8100817694280194E-2</v>
      </c>
    </row>
    <row r="75" spans="1:21" x14ac:dyDescent="0.55000000000000004">
      <c r="A75" s="4" t="s">
        <v>61</v>
      </c>
      <c r="C75" s="19">
        <v>0</v>
      </c>
      <c r="D75" s="19"/>
      <c r="E75" s="19">
        <v>-1797130239</v>
      </c>
      <c r="F75" s="19"/>
      <c r="G75" s="19">
        <v>0</v>
      </c>
      <c r="H75" s="19"/>
      <c r="I75" s="19">
        <f t="shared" si="6"/>
        <v>-1797130239</v>
      </c>
      <c r="J75" s="19"/>
      <c r="K75" s="9">
        <f t="shared" si="4"/>
        <v>7.9495255690778966E-3</v>
      </c>
      <c r="L75" s="19"/>
      <c r="M75" s="19">
        <v>0</v>
      </c>
      <c r="N75" s="19"/>
      <c r="O75" s="19">
        <v>-1797130239</v>
      </c>
      <c r="P75" s="19"/>
      <c r="Q75" s="19">
        <v>0</v>
      </c>
      <c r="R75" s="19"/>
      <c r="S75" s="19">
        <f t="shared" si="5"/>
        <v>-1797130239</v>
      </c>
      <c r="U75" s="9">
        <f t="shared" si="7"/>
        <v>-6.2405907621019855E-3</v>
      </c>
    </row>
    <row r="76" spans="1:21" x14ac:dyDescent="0.55000000000000004">
      <c r="A76" s="4" t="s">
        <v>21</v>
      </c>
      <c r="C76" s="19">
        <v>0</v>
      </c>
      <c r="D76" s="19"/>
      <c r="E76" s="19">
        <v>-68197594</v>
      </c>
      <c r="F76" s="19"/>
      <c r="G76" s="19">
        <v>0</v>
      </c>
      <c r="H76" s="19"/>
      <c r="I76" s="19">
        <f t="shared" si="6"/>
        <v>-68197594</v>
      </c>
      <c r="J76" s="19"/>
      <c r="K76" s="9">
        <f t="shared" si="4"/>
        <v>3.016690195777143E-4</v>
      </c>
      <c r="L76" s="19"/>
      <c r="M76" s="19">
        <v>0</v>
      </c>
      <c r="N76" s="19"/>
      <c r="O76" s="19">
        <v>1009183714</v>
      </c>
      <c r="P76" s="19"/>
      <c r="Q76" s="19">
        <v>0</v>
      </c>
      <c r="R76" s="19"/>
      <c r="S76" s="19">
        <f t="shared" si="5"/>
        <v>1009183714</v>
      </c>
      <c r="U76" s="9">
        <f t="shared" si="7"/>
        <v>3.5044218978567709E-3</v>
      </c>
    </row>
    <row r="77" spans="1:21" x14ac:dyDescent="0.55000000000000004">
      <c r="A77" s="4" t="s">
        <v>69</v>
      </c>
      <c r="C77" s="19">
        <v>0</v>
      </c>
      <c r="D77" s="19"/>
      <c r="E77" s="19">
        <v>-7746485308</v>
      </c>
      <c r="F77" s="19"/>
      <c r="G77" s="19">
        <v>0</v>
      </c>
      <c r="H77" s="19"/>
      <c r="I77" s="19">
        <f t="shared" si="6"/>
        <v>-7746485308</v>
      </c>
      <c r="J77" s="19"/>
      <c r="K77" s="9">
        <f t="shared" si="4"/>
        <v>3.4266232735974941E-2</v>
      </c>
      <c r="L77" s="19"/>
      <c r="M77" s="19">
        <v>0</v>
      </c>
      <c r="N77" s="19"/>
      <c r="O77" s="19">
        <v>-7746485308</v>
      </c>
      <c r="P77" s="19"/>
      <c r="Q77" s="19">
        <v>0</v>
      </c>
      <c r="R77" s="19"/>
      <c r="S77" s="19">
        <f t="shared" si="5"/>
        <v>-7746485308</v>
      </c>
      <c r="U77" s="9">
        <f t="shared" si="7"/>
        <v>-2.689991164956607E-2</v>
      </c>
    </row>
    <row r="78" spans="1:21" x14ac:dyDescent="0.55000000000000004">
      <c r="A78" s="4" t="s">
        <v>71</v>
      </c>
      <c r="C78" s="19">
        <v>0</v>
      </c>
      <c r="D78" s="19"/>
      <c r="E78" s="19">
        <v>-552200677</v>
      </c>
      <c r="F78" s="19"/>
      <c r="G78" s="19">
        <v>0</v>
      </c>
      <c r="H78" s="19"/>
      <c r="I78" s="19">
        <f t="shared" si="6"/>
        <v>-552200677</v>
      </c>
      <c r="J78" s="19"/>
      <c r="K78" s="9">
        <f t="shared" si="4"/>
        <v>2.4426351000115944E-3</v>
      </c>
      <c r="L78" s="19"/>
      <c r="M78" s="19">
        <v>0</v>
      </c>
      <c r="N78" s="19"/>
      <c r="O78" s="19">
        <v>-552200677</v>
      </c>
      <c r="P78" s="19"/>
      <c r="Q78" s="19">
        <v>0</v>
      </c>
      <c r="R78" s="19"/>
      <c r="S78" s="19">
        <f t="shared" si="5"/>
        <v>-552200677</v>
      </c>
      <c r="U78" s="9">
        <f t="shared" si="7"/>
        <v>-1.9175340600969444E-3</v>
      </c>
    </row>
    <row r="79" spans="1:21" x14ac:dyDescent="0.55000000000000004">
      <c r="A79" s="4" t="s">
        <v>64</v>
      </c>
      <c r="C79" s="19">
        <v>0</v>
      </c>
      <c r="D79" s="19"/>
      <c r="E79" s="19">
        <v>-6147966452</v>
      </c>
      <c r="F79" s="19"/>
      <c r="G79" s="19">
        <v>0</v>
      </c>
      <c r="H79" s="19"/>
      <c r="I79" s="19">
        <f t="shared" si="6"/>
        <v>-6147966452</v>
      </c>
      <c r="J79" s="19"/>
      <c r="K79" s="9">
        <f t="shared" si="4"/>
        <v>2.719525577356173E-2</v>
      </c>
      <c r="L79" s="19"/>
      <c r="M79" s="19">
        <v>0</v>
      </c>
      <c r="N79" s="19"/>
      <c r="O79" s="19">
        <v>-6147966452</v>
      </c>
      <c r="P79" s="19"/>
      <c r="Q79" s="19">
        <v>0</v>
      </c>
      <c r="R79" s="19"/>
      <c r="S79" s="19">
        <f t="shared" si="5"/>
        <v>-6147966452</v>
      </c>
      <c r="U79" s="9">
        <f t="shared" si="7"/>
        <v>-2.1349005104612299E-2</v>
      </c>
    </row>
    <row r="80" spans="1:21" x14ac:dyDescent="0.55000000000000004">
      <c r="A80" s="4" t="s">
        <v>67</v>
      </c>
      <c r="C80" s="19">
        <v>0</v>
      </c>
      <c r="D80" s="19"/>
      <c r="E80" s="19">
        <v>1886335957</v>
      </c>
      <c r="F80" s="19"/>
      <c r="G80" s="19">
        <v>0</v>
      </c>
      <c r="H80" s="19"/>
      <c r="I80" s="19">
        <f t="shared" si="6"/>
        <v>1886335957</v>
      </c>
      <c r="J80" s="19"/>
      <c r="K80" s="9">
        <f t="shared" si="4"/>
        <v>-8.3441230894799514E-3</v>
      </c>
      <c r="L80" s="19"/>
      <c r="M80" s="19">
        <v>0</v>
      </c>
      <c r="N80" s="19"/>
      <c r="O80" s="19">
        <v>1886335973</v>
      </c>
      <c r="P80" s="19"/>
      <c r="Q80" s="19">
        <v>0</v>
      </c>
      <c r="R80" s="19"/>
      <c r="S80" s="19">
        <f t="shared" si="5"/>
        <v>1886335973</v>
      </c>
      <c r="U80" s="9">
        <f t="shared" si="7"/>
        <v>6.5503604534943556E-3</v>
      </c>
    </row>
    <row r="81" spans="1:21" x14ac:dyDescent="0.55000000000000004">
      <c r="A81" s="4" t="s">
        <v>65</v>
      </c>
      <c r="C81" s="19">
        <v>0</v>
      </c>
      <c r="D81" s="19"/>
      <c r="E81" s="19">
        <v>1220346278</v>
      </c>
      <c r="F81" s="19"/>
      <c r="G81" s="19">
        <v>0</v>
      </c>
      <c r="H81" s="19"/>
      <c r="I81" s="19">
        <f t="shared" si="6"/>
        <v>1220346278</v>
      </c>
      <c r="J81" s="19"/>
      <c r="K81" s="9">
        <f t="shared" si="4"/>
        <v>-5.3981474072175156E-3</v>
      </c>
      <c r="L81" s="19"/>
      <c r="M81" s="1">
        <v>0</v>
      </c>
      <c r="N81" s="19"/>
      <c r="O81" s="19">
        <v>1220346278</v>
      </c>
      <c r="P81" s="19"/>
      <c r="Q81" s="19">
        <v>0</v>
      </c>
      <c r="R81" s="19"/>
      <c r="S81" s="19">
        <f t="shared" si="5"/>
        <v>1220346278</v>
      </c>
      <c r="U81" s="9">
        <f t="shared" si="7"/>
        <v>4.2376904821823215E-3</v>
      </c>
    </row>
    <row r="82" spans="1:21" x14ac:dyDescent="0.55000000000000004">
      <c r="A82" s="4" t="s">
        <v>55</v>
      </c>
      <c r="C82" s="19">
        <v>0</v>
      </c>
      <c r="D82" s="19"/>
      <c r="E82" s="19">
        <v>-6597039704</v>
      </c>
      <c r="F82" s="19"/>
      <c r="G82" s="19">
        <v>0</v>
      </c>
      <c r="H82" s="19"/>
      <c r="I82" s="19">
        <f t="shared" si="6"/>
        <v>-6597039704</v>
      </c>
      <c r="J82" s="19"/>
      <c r="K82" s="9">
        <f t="shared" si="4"/>
        <v>2.9181711302321525E-2</v>
      </c>
      <c r="L82" s="19"/>
      <c r="M82" s="19">
        <v>0</v>
      </c>
      <c r="N82" s="19"/>
      <c r="O82" s="19">
        <v>-2219333179</v>
      </c>
      <c r="P82" s="19"/>
      <c r="Q82" s="19">
        <v>0</v>
      </c>
      <c r="R82" s="19"/>
      <c r="S82" s="19">
        <f t="shared" si="5"/>
        <v>-2219333179</v>
      </c>
      <c r="U82" s="9">
        <f t="shared" si="7"/>
        <v>-7.7067036291151251E-3</v>
      </c>
    </row>
    <row r="83" spans="1:21" x14ac:dyDescent="0.55000000000000004">
      <c r="A83" s="4" t="s">
        <v>72</v>
      </c>
      <c r="C83" s="19">
        <v>0</v>
      </c>
      <c r="D83" s="19"/>
      <c r="E83" s="19">
        <v>-7178446669</v>
      </c>
      <c r="F83" s="19"/>
      <c r="G83" s="19">
        <v>0</v>
      </c>
      <c r="H83" s="19"/>
      <c r="I83" s="19">
        <f t="shared" si="6"/>
        <v>-7178446669</v>
      </c>
      <c r="J83" s="19"/>
      <c r="K83" s="9">
        <f t="shared" si="4"/>
        <v>3.1753539116469991E-2</v>
      </c>
      <c r="L83" s="19"/>
      <c r="M83" s="19">
        <v>0</v>
      </c>
      <c r="N83" s="19"/>
      <c r="O83" s="19">
        <v>-7178446669</v>
      </c>
      <c r="P83" s="19"/>
      <c r="Q83" s="19">
        <v>0</v>
      </c>
      <c r="R83" s="19"/>
      <c r="S83" s="19">
        <f t="shared" si="5"/>
        <v>-7178446669</v>
      </c>
      <c r="U83" s="9">
        <f t="shared" si="7"/>
        <v>-2.4927379772837471E-2</v>
      </c>
    </row>
    <row r="84" spans="1:21" x14ac:dyDescent="0.55000000000000004">
      <c r="A84" s="4" t="s">
        <v>52</v>
      </c>
      <c r="C84" s="19">
        <v>0</v>
      </c>
      <c r="D84" s="19"/>
      <c r="E84" s="19">
        <v>-6253990424</v>
      </c>
      <c r="F84" s="19"/>
      <c r="G84" s="19">
        <v>0</v>
      </c>
      <c r="H84" s="19"/>
      <c r="I84" s="19">
        <f t="shared" si="6"/>
        <v>-6253990424</v>
      </c>
      <c r="J84" s="19"/>
      <c r="K84" s="9">
        <f t="shared" si="4"/>
        <v>2.7664248091457504E-2</v>
      </c>
      <c r="L84" s="19"/>
      <c r="M84" s="19">
        <v>0</v>
      </c>
      <c r="N84" s="19"/>
      <c r="O84" s="19">
        <v>3302990849</v>
      </c>
      <c r="P84" s="19"/>
      <c r="Q84" s="19">
        <v>0</v>
      </c>
      <c r="R84" s="19"/>
      <c r="S84" s="19">
        <f t="shared" si="5"/>
        <v>3302990849</v>
      </c>
      <c r="U84" s="9">
        <f t="shared" si="7"/>
        <v>1.1469738660146597E-2</v>
      </c>
    </row>
    <row r="85" spans="1:21" x14ac:dyDescent="0.55000000000000004">
      <c r="A85" s="4" t="s">
        <v>41</v>
      </c>
      <c r="C85" s="19">
        <v>0</v>
      </c>
      <c r="D85" s="19"/>
      <c r="E85" s="19">
        <v>-16008493352</v>
      </c>
      <c r="F85" s="19"/>
      <c r="G85" s="19">
        <v>0</v>
      </c>
      <c r="H85" s="19"/>
      <c r="I85" s="19">
        <f t="shared" si="6"/>
        <v>-16008493352</v>
      </c>
      <c r="J85" s="19"/>
      <c r="K85" s="9">
        <f t="shared" si="4"/>
        <v>7.0812857333562199E-2</v>
      </c>
      <c r="L85" s="19"/>
      <c r="M85" s="19">
        <v>0</v>
      </c>
      <c r="N85" s="19"/>
      <c r="O85" s="19">
        <v>9247548006</v>
      </c>
      <c r="P85" s="19"/>
      <c r="Q85" s="19">
        <v>0</v>
      </c>
      <c r="R85" s="19"/>
      <c r="S85" s="19">
        <f t="shared" si="5"/>
        <v>9247548006</v>
      </c>
      <c r="U85" s="9">
        <f t="shared" si="7"/>
        <v>3.2112398648664789E-2</v>
      </c>
    </row>
    <row r="86" spans="1:21" x14ac:dyDescent="0.55000000000000004">
      <c r="A86" s="4" t="s">
        <v>63</v>
      </c>
      <c r="C86" s="19">
        <v>0</v>
      </c>
      <c r="D86" s="19"/>
      <c r="E86" s="19">
        <v>-531876034</v>
      </c>
      <c r="F86" s="19"/>
      <c r="G86" s="19">
        <v>0</v>
      </c>
      <c r="H86" s="19"/>
      <c r="I86" s="19">
        <f t="shared" si="6"/>
        <v>-531876034</v>
      </c>
      <c r="J86" s="19"/>
      <c r="K86" s="9">
        <f t="shared" si="4"/>
        <v>2.352729946948906E-3</v>
      </c>
      <c r="L86" s="19"/>
      <c r="M86" s="19">
        <v>0</v>
      </c>
      <c r="N86" s="19"/>
      <c r="O86" s="19">
        <v>-531876034</v>
      </c>
      <c r="P86" s="19"/>
      <c r="Q86" s="19">
        <v>0</v>
      </c>
      <c r="R86" s="19"/>
      <c r="S86" s="19">
        <f t="shared" si="5"/>
        <v>-531876034</v>
      </c>
      <c r="U86" s="9">
        <f t="shared" si="7"/>
        <v>-1.8469561038663494E-3</v>
      </c>
    </row>
    <row r="87" spans="1:21" x14ac:dyDescent="0.55000000000000004">
      <c r="A87" s="4" t="s">
        <v>70</v>
      </c>
      <c r="C87" s="19">
        <v>0</v>
      </c>
      <c r="D87" s="19"/>
      <c r="E87" s="19">
        <v>-7623211615</v>
      </c>
      <c r="F87" s="19"/>
      <c r="G87" s="19">
        <v>0</v>
      </c>
      <c r="H87" s="19"/>
      <c r="I87" s="19">
        <f t="shared" si="6"/>
        <v>-7623211615</v>
      </c>
      <c r="J87" s="19"/>
      <c r="K87" s="9">
        <f t="shared" si="4"/>
        <v>3.3720937045528233E-2</v>
      </c>
      <c r="L87" s="19"/>
      <c r="M87" s="19">
        <v>0</v>
      </c>
      <c r="N87" s="19"/>
      <c r="O87" s="19">
        <v>-7623211615</v>
      </c>
      <c r="P87" s="19"/>
      <c r="Q87" s="19">
        <v>0</v>
      </c>
      <c r="R87" s="19"/>
      <c r="S87" s="19">
        <f t="shared" si="5"/>
        <v>-7623211615</v>
      </c>
      <c r="U87" s="9">
        <f t="shared" si="7"/>
        <v>-2.6471839908825637E-2</v>
      </c>
    </row>
    <row r="88" spans="1:21" x14ac:dyDescent="0.55000000000000004">
      <c r="A88" s="4" t="s">
        <v>53</v>
      </c>
      <c r="C88" s="19">
        <v>0</v>
      </c>
      <c r="D88" s="19"/>
      <c r="E88" s="19">
        <v>-6172253589</v>
      </c>
      <c r="F88" s="19"/>
      <c r="G88" s="19">
        <v>0</v>
      </c>
      <c r="H88" s="19"/>
      <c r="I88" s="19">
        <f t="shared" si="6"/>
        <v>-6172253589</v>
      </c>
      <c r="J88" s="19"/>
      <c r="K88" s="9">
        <f>I88/$I$89</f>
        <v>2.7302688842346233E-2</v>
      </c>
      <c r="L88" s="19"/>
      <c r="M88" s="19">
        <v>0</v>
      </c>
      <c r="N88" s="19"/>
      <c r="O88" s="19">
        <v>35598089612</v>
      </c>
      <c r="P88" s="19"/>
      <c r="Q88" s="19">
        <v>0</v>
      </c>
      <c r="R88" s="19"/>
      <c r="S88" s="19">
        <f>M88+O88+Q88</f>
        <v>35598089612</v>
      </c>
      <c r="U88" s="9">
        <f t="shared" si="7"/>
        <v>0.12361547558441914</v>
      </c>
    </row>
    <row r="89" spans="1:21" ht="24.75" thickBot="1" x14ac:dyDescent="0.6">
      <c r="A89" s="4"/>
      <c r="C89" s="21">
        <f>SUM(C8:C88)</f>
        <v>10188460826</v>
      </c>
      <c r="D89" s="19"/>
      <c r="E89" s="21">
        <f>SUM(E8:E88)</f>
        <v>-291932696490</v>
      </c>
      <c r="F89" s="19"/>
      <c r="G89" s="21">
        <f>SUM(G8:G88)</f>
        <v>55676626549</v>
      </c>
      <c r="H89" s="19"/>
      <c r="I89" s="21">
        <f>SUM(I8:I88)</f>
        <v>-226067609115</v>
      </c>
      <c r="K89" s="16">
        <f>SUM(K8:K88)</f>
        <v>1</v>
      </c>
      <c r="M89" s="15">
        <f>SUM(M8:M88)</f>
        <v>117810513087</v>
      </c>
      <c r="O89" s="15">
        <f>SUM(O8:O88)</f>
        <v>121872083993</v>
      </c>
      <c r="Q89" s="15">
        <f>SUM(Q8:Q88)</f>
        <v>48291780268</v>
      </c>
      <c r="S89" s="15">
        <f>SUM(S8:S88)</f>
        <v>287974377348</v>
      </c>
      <c r="U89" s="16">
        <f>SUM(U8:U88)</f>
        <v>1.0000000000000002</v>
      </c>
    </row>
    <row r="90" spans="1:21" ht="24.75" thickTop="1" x14ac:dyDescent="0.55000000000000004">
      <c r="C90" s="19"/>
      <c r="E90" s="19"/>
      <c r="G90" s="19"/>
      <c r="M90" s="3"/>
      <c r="O90" s="3"/>
      <c r="Q90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9"/>
  <sheetViews>
    <sheetView rightToLeft="1" zoomScale="90" zoomScaleNormal="90" workbookViewId="0">
      <selection activeCell="H34" sqref="G34:H34"/>
    </sheetView>
  </sheetViews>
  <sheetFormatPr defaultRowHeight="24" x14ac:dyDescent="0.55000000000000004"/>
  <cols>
    <col min="1" max="1" width="35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4" t="s">
        <v>145</v>
      </c>
      <c r="C6" s="25" t="s">
        <v>143</v>
      </c>
      <c r="D6" s="25" t="s">
        <v>143</v>
      </c>
      <c r="E6" s="25" t="s">
        <v>143</v>
      </c>
      <c r="F6" s="25" t="s">
        <v>143</v>
      </c>
      <c r="G6" s="25" t="s">
        <v>143</v>
      </c>
      <c r="H6" s="25" t="s">
        <v>143</v>
      </c>
      <c r="I6" s="25" t="s">
        <v>143</v>
      </c>
      <c r="K6" s="25" t="s">
        <v>144</v>
      </c>
      <c r="L6" s="25" t="s">
        <v>144</v>
      </c>
      <c r="M6" s="25" t="s">
        <v>144</v>
      </c>
      <c r="N6" s="25" t="s">
        <v>144</v>
      </c>
      <c r="O6" s="25" t="s">
        <v>144</v>
      </c>
      <c r="P6" s="25" t="s">
        <v>144</v>
      </c>
      <c r="Q6" s="25" t="s">
        <v>144</v>
      </c>
    </row>
    <row r="7" spans="1:17" ht="24.75" x14ac:dyDescent="0.55000000000000004">
      <c r="A7" s="25" t="s">
        <v>145</v>
      </c>
      <c r="C7" s="25" t="s">
        <v>225</v>
      </c>
      <c r="E7" s="25" t="s">
        <v>222</v>
      </c>
      <c r="G7" s="25" t="s">
        <v>223</v>
      </c>
      <c r="I7" s="25" t="s">
        <v>226</v>
      </c>
      <c r="K7" s="25" t="s">
        <v>225</v>
      </c>
      <c r="M7" s="25" t="s">
        <v>222</v>
      </c>
      <c r="O7" s="25" t="s">
        <v>223</v>
      </c>
      <c r="Q7" s="25" t="s">
        <v>226</v>
      </c>
    </row>
    <row r="8" spans="1:17" x14ac:dyDescent="0.55000000000000004">
      <c r="A8" s="20" t="s">
        <v>86</v>
      </c>
      <c r="C8" s="19">
        <v>0</v>
      </c>
      <c r="D8" s="19"/>
      <c r="E8" s="19">
        <v>221719378</v>
      </c>
      <c r="F8" s="19"/>
      <c r="G8" s="19">
        <v>1003437802</v>
      </c>
      <c r="H8" s="19"/>
      <c r="I8" s="19">
        <f>C8+E8+G8</f>
        <v>1225157180</v>
      </c>
      <c r="J8" s="19"/>
      <c r="K8" s="19">
        <v>0</v>
      </c>
      <c r="L8" s="19"/>
      <c r="M8" s="19">
        <v>2228412469</v>
      </c>
      <c r="N8" s="19"/>
      <c r="O8" s="19">
        <v>2035754684</v>
      </c>
      <c r="P8" s="19"/>
      <c r="Q8" s="19">
        <f>K8+M8+O8</f>
        <v>4264167153</v>
      </c>
    </row>
    <row r="9" spans="1:17" x14ac:dyDescent="0.55000000000000004">
      <c r="A9" s="20" t="s">
        <v>104</v>
      </c>
      <c r="C9" s="19">
        <v>2905480</v>
      </c>
      <c r="D9" s="19"/>
      <c r="E9" s="19">
        <v>2000</v>
      </c>
      <c r="F9" s="19"/>
      <c r="G9" s="19">
        <v>181250</v>
      </c>
      <c r="H9" s="19"/>
      <c r="I9" s="19">
        <f t="shared" ref="I9:I27" si="0">C9+E9+G9</f>
        <v>3088730</v>
      </c>
      <c r="J9" s="19"/>
      <c r="K9" s="19">
        <v>67594435</v>
      </c>
      <c r="L9" s="19"/>
      <c r="M9" s="19">
        <v>0</v>
      </c>
      <c r="N9" s="19"/>
      <c r="O9" s="19">
        <v>181250</v>
      </c>
      <c r="P9" s="19"/>
      <c r="Q9" s="19">
        <f t="shared" ref="Q9:Q27" si="1">K9+M9+O9</f>
        <v>67775685</v>
      </c>
    </row>
    <row r="10" spans="1:17" x14ac:dyDescent="0.55000000000000004">
      <c r="A10" s="20" t="s">
        <v>215</v>
      </c>
      <c r="C10" s="19">
        <v>0</v>
      </c>
      <c r="D10" s="19"/>
      <c r="E10" s="19">
        <v>0</v>
      </c>
      <c r="F10" s="19"/>
      <c r="G10" s="19">
        <v>0</v>
      </c>
      <c r="H10" s="19"/>
      <c r="I10" s="19">
        <f t="shared" si="0"/>
        <v>0</v>
      </c>
      <c r="J10" s="19"/>
      <c r="K10" s="19">
        <v>0</v>
      </c>
      <c r="L10" s="19"/>
      <c r="M10" s="19">
        <v>0</v>
      </c>
      <c r="N10" s="19"/>
      <c r="O10" s="19">
        <v>751215758</v>
      </c>
      <c r="P10" s="19"/>
      <c r="Q10" s="19">
        <f t="shared" si="1"/>
        <v>751215758</v>
      </c>
    </row>
    <row r="11" spans="1:17" x14ac:dyDescent="0.55000000000000004">
      <c r="A11" s="20" t="s">
        <v>216</v>
      </c>
      <c r="C11" s="19">
        <v>0</v>
      </c>
      <c r="D11" s="19"/>
      <c r="E11" s="19">
        <v>0</v>
      </c>
      <c r="F11" s="19"/>
      <c r="G11" s="19">
        <v>0</v>
      </c>
      <c r="H11" s="19"/>
      <c r="I11" s="19">
        <f t="shared" si="0"/>
        <v>0</v>
      </c>
      <c r="J11" s="19"/>
      <c r="K11" s="19">
        <v>0</v>
      </c>
      <c r="L11" s="19"/>
      <c r="M11" s="19">
        <v>0</v>
      </c>
      <c r="N11" s="19"/>
      <c r="O11" s="19">
        <v>367163039</v>
      </c>
      <c r="P11" s="19"/>
      <c r="Q11" s="19">
        <f t="shared" si="1"/>
        <v>367163039</v>
      </c>
    </row>
    <row r="12" spans="1:17" x14ac:dyDescent="0.55000000000000004">
      <c r="A12" s="20" t="s">
        <v>217</v>
      </c>
      <c r="C12" s="19">
        <v>0</v>
      </c>
      <c r="D12" s="19"/>
      <c r="E12" s="19">
        <v>0</v>
      </c>
      <c r="F12" s="19"/>
      <c r="G12" s="19">
        <v>0</v>
      </c>
      <c r="H12" s="19"/>
      <c r="I12" s="19">
        <f t="shared" si="0"/>
        <v>0</v>
      </c>
      <c r="J12" s="19"/>
      <c r="K12" s="19">
        <v>0</v>
      </c>
      <c r="L12" s="19"/>
      <c r="M12" s="19">
        <v>0</v>
      </c>
      <c r="N12" s="19"/>
      <c r="O12" s="19">
        <v>72237558</v>
      </c>
      <c r="P12" s="19"/>
      <c r="Q12" s="19">
        <f t="shared" si="1"/>
        <v>72237558</v>
      </c>
    </row>
    <row r="13" spans="1:17" x14ac:dyDescent="0.55000000000000004">
      <c r="A13" s="20" t="s">
        <v>218</v>
      </c>
      <c r="C13" s="19">
        <v>0</v>
      </c>
      <c r="D13" s="19"/>
      <c r="E13" s="19">
        <v>0</v>
      </c>
      <c r="F13" s="19"/>
      <c r="G13" s="19">
        <v>0</v>
      </c>
      <c r="H13" s="19"/>
      <c r="I13" s="19">
        <f t="shared" si="0"/>
        <v>0</v>
      </c>
      <c r="J13" s="19"/>
      <c r="K13" s="19">
        <v>0</v>
      </c>
      <c r="L13" s="19"/>
      <c r="M13" s="19">
        <v>0</v>
      </c>
      <c r="N13" s="19"/>
      <c r="O13" s="19">
        <v>408876426</v>
      </c>
      <c r="P13" s="19"/>
      <c r="Q13" s="19">
        <f t="shared" si="1"/>
        <v>408876426</v>
      </c>
    </row>
    <row r="14" spans="1:17" x14ac:dyDescent="0.55000000000000004">
      <c r="A14" s="20" t="s">
        <v>92</v>
      </c>
      <c r="C14" s="19">
        <v>0</v>
      </c>
      <c r="D14" s="19"/>
      <c r="E14" s="19">
        <v>421905938</v>
      </c>
      <c r="F14" s="19"/>
      <c r="G14" s="19">
        <v>0</v>
      </c>
      <c r="H14" s="19"/>
      <c r="I14" s="19">
        <f t="shared" si="0"/>
        <v>421905938</v>
      </c>
      <c r="J14" s="19"/>
      <c r="K14" s="19">
        <v>0</v>
      </c>
      <c r="L14" s="19"/>
      <c r="M14" s="19">
        <v>4912431069</v>
      </c>
      <c r="N14" s="19"/>
      <c r="O14" s="19">
        <v>335489181</v>
      </c>
      <c r="P14" s="19"/>
      <c r="Q14" s="19">
        <f t="shared" si="1"/>
        <v>5247920250</v>
      </c>
    </row>
    <row r="15" spans="1:17" x14ac:dyDescent="0.55000000000000004">
      <c r="A15" s="20" t="s">
        <v>219</v>
      </c>
      <c r="C15" s="19">
        <v>0</v>
      </c>
      <c r="D15" s="19"/>
      <c r="E15" s="19">
        <v>0</v>
      </c>
      <c r="F15" s="19"/>
      <c r="G15" s="19">
        <v>0</v>
      </c>
      <c r="H15" s="19"/>
      <c r="I15" s="19">
        <f t="shared" si="0"/>
        <v>0</v>
      </c>
      <c r="J15" s="19"/>
      <c r="K15" s="19">
        <v>0</v>
      </c>
      <c r="L15" s="19"/>
      <c r="M15" s="19">
        <v>0</v>
      </c>
      <c r="N15" s="19"/>
      <c r="O15" s="19">
        <v>34537796</v>
      </c>
      <c r="P15" s="19"/>
      <c r="Q15" s="19">
        <f t="shared" si="1"/>
        <v>34537796</v>
      </c>
    </row>
    <row r="16" spans="1:17" x14ac:dyDescent="0.55000000000000004">
      <c r="A16" s="20" t="s">
        <v>98</v>
      </c>
      <c r="C16" s="19">
        <v>0</v>
      </c>
      <c r="D16" s="19"/>
      <c r="E16" s="19">
        <v>618205761</v>
      </c>
      <c r="F16" s="19"/>
      <c r="G16" s="19">
        <v>0</v>
      </c>
      <c r="H16" s="19"/>
      <c r="I16" s="19">
        <f t="shared" si="0"/>
        <v>618205761</v>
      </c>
      <c r="J16" s="19"/>
      <c r="K16" s="19">
        <v>0</v>
      </c>
      <c r="L16" s="19"/>
      <c r="M16" s="19">
        <v>5021688465</v>
      </c>
      <c r="N16" s="19"/>
      <c r="O16" s="19">
        <v>1064087122</v>
      </c>
      <c r="P16" s="19"/>
      <c r="Q16" s="19">
        <f t="shared" si="1"/>
        <v>6085775587</v>
      </c>
    </row>
    <row r="17" spans="1:17" x14ac:dyDescent="0.55000000000000004">
      <c r="A17" s="20" t="s">
        <v>220</v>
      </c>
      <c r="C17" s="19">
        <v>0</v>
      </c>
      <c r="D17" s="19"/>
      <c r="E17" s="19">
        <v>0</v>
      </c>
      <c r="F17" s="19"/>
      <c r="G17" s="19">
        <v>0</v>
      </c>
      <c r="H17" s="19"/>
      <c r="I17" s="19">
        <f t="shared" si="0"/>
        <v>0</v>
      </c>
      <c r="J17" s="19"/>
      <c r="K17" s="19">
        <v>0</v>
      </c>
      <c r="L17" s="19"/>
      <c r="M17" s="19">
        <v>0</v>
      </c>
      <c r="N17" s="19"/>
      <c r="O17" s="19">
        <v>193758742</v>
      </c>
      <c r="P17" s="19"/>
      <c r="Q17" s="19">
        <f t="shared" si="1"/>
        <v>193758742</v>
      </c>
    </row>
    <row r="18" spans="1:17" x14ac:dyDescent="0.55000000000000004">
      <c r="A18" s="20" t="s">
        <v>122</v>
      </c>
      <c r="C18" s="19">
        <v>0</v>
      </c>
      <c r="D18" s="19"/>
      <c r="E18" s="19">
        <v>733232838</v>
      </c>
      <c r="F18" s="19"/>
      <c r="G18" s="19">
        <v>0</v>
      </c>
      <c r="H18" s="19"/>
      <c r="I18" s="19">
        <f t="shared" si="0"/>
        <v>733232838</v>
      </c>
      <c r="J18" s="19"/>
      <c r="K18" s="19">
        <v>0</v>
      </c>
      <c r="L18" s="19"/>
      <c r="M18" s="19">
        <v>733232838</v>
      </c>
      <c r="N18" s="19"/>
      <c r="O18" s="19">
        <v>3009065857</v>
      </c>
      <c r="P18" s="19"/>
      <c r="Q18" s="19">
        <f t="shared" si="1"/>
        <v>3742298695</v>
      </c>
    </row>
    <row r="19" spans="1:17" x14ac:dyDescent="0.55000000000000004">
      <c r="A19" s="20" t="s">
        <v>110</v>
      </c>
      <c r="C19" s="19">
        <v>6349494540</v>
      </c>
      <c r="D19" s="19"/>
      <c r="E19" s="19">
        <v>-748864243</v>
      </c>
      <c r="F19" s="19"/>
      <c r="G19" s="19">
        <v>0</v>
      </c>
      <c r="H19" s="19"/>
      <c r="I19" s="19">
        <f t="shared" si="0"/>
        <v>5600630297</v>
      </c>
      <c r="J19" s="19"/>
      <c r="K19" s="19">
        <v>38396614552</v>
      </c>
      <c r="L19" s="19"/>
      <c r="M19" s="19">
        <v>19246510937</v>
      </c>
      <c r="N19" s="19"/>
      <c r="O19" s="19">
        <v>0</v>
      </c>
      <c r="P19" s="19"/>
      <c r="Q19" s="19">
        <f t="shared" si="1"/>
        <v>57643125489</v>
      </c>
    </row>
    <row r="20" spans="1:17" x14ac:dyDescent="0.55000000000000004">
      <c r="A20" s="20" t="s">
        <v>107</v>
      </c>
      <c r="C20" s="19">
        <v>2536458567</v>
      </c>
      <c r="D20" s="19"/>
      <c r="E20" s="19">
        <v>-5998912500</v>
      </c>
      <c r="F20" s="19"/>
      <c r="G20" s="19">
        <v>0</v>
      </c>
      <c r="H20" s="19"/>
      <c r="I20" s="19">
        <f t="shared" si="0"/>
        <v>-3462453933</v>
      </c>
      <c r="J20" s="19"/>
      <c r="K20" s="19">
        <v>15416075090</v>
      </c>
      <c r="L20" s="19"/>
      <c r="M20" s="19">
        <v>-5998912500</v>
      </c>
      <c r="N20" s="19"/>
      <c r="O20" s="19">
        <v>0</v>
      </c>
      <c r="P20" s="19"/>
      <c r="Q20" s="19">
        <f t="shared" si="1"/>
        <v>9417162590</v>
      </c>
    </row>
    <row r="21" spans="1:17" x14ac:dyDescent="0.55000000000000004">
      <c r="A21" s="20" t="s">
        <v>101</v>
      </c>
      <c r="C21" s="19">
        <v>2512245973</v>
      </c>
      <c r="D21" s="19"/>
      <c r="E21" s="19">
        <v>1399746250</v>
      </c>
      <c r="F21" s="19"/>
      <c r="G21" s="19">
        <v>0</v>
      </c>
      <c r="H21" s="19"/>
      <c r="I21" s="19">
        <f t="shared" si="0"/>
        <v>3911992223</v>
      </c>
      <c r="J21" s="19"/>
      <c r="K21" s="19">
        <v>4569095288</v>
      </c>
      <c r="L21" s="19"/>
      <c r="M21" s="19">
        <v>-153303125</v>
      </c>
      <c r="N21" s="19"/>
      <c r="O21" s="19">
        <v>0</v>
      </c>
      <c r="P21" s="19"/>
      <c r="Q21" s="19">
        <f t="shared" si="1"/>
        <v>4415792163</v>
      </c>
    </row>
    <row r="22" spans="1:17" x14ac:dyDescent="0.55000000000000004">
      <c r="A22" s="20" t="s">
        <v>116</v>
      </c>
      <c r="C22" s="19">
        <v>580487585</v>
      </c>
      <c r="D22" s="19"/>
      <c r="E22" s="19">
        <v>-18124976</v>
      </c>
      <c r="F22" s="19"/>
      <c r="G22" s="19">
        <v>0</v>
      </c>
      <c r="H22" s="19"/>
      <c r="I22" s="19">
        <f t="shared" si="0"/>
        <v>562362609</v>
      </c>
      <c r="J22" s="19"/>
      <c r="K22" s="19">
        <v>580487585</v>
      </c>
      <c r="L22" s="19"/>
      <c r="M22" s="19">
        <v>-18124976</v>
      </c>
      <c r="N22" s="19"/>
      <c r="O22" s="19">
        <v>0</v>
      </c>
      <c r="P22" s="19"/>
      <c r="Q22" s="19">
        <f t="shared" si="1"/>
        <v>562362609</v>
      </c>
    </row>
    <row r="23" spans="1:17" x14ac:dyDescent="0.55000000000000004">
      <c r="A23" s="20" t="s">
        <v>113</v>
      </c>
      <c r="C23" s="19">
        <v>15872673</v>
      </c>
      <c r="D23" s="19"/>
      <c r="E23" s="19">
        <v>0</v>
      </c>
      <c r="F23" s="19"/>
      <c r="G23" s="19">
        <v>0</v>
      </c>
      <c r="H23" s="19"/>
      <c r="I23" s="19">
        <f t="shared" si="0"/>
        <v>15872673</v>
      </c>
      <c r="J23" s="19"/>
      <c r="K23" s="19">
        <v>90962773</v>
      </c>
      <c r="L23" s="19"/>
      <c r="M23" s="19">
        <v>-42692260</v>
      </c>
      <c r="N23" s="19"/>
      <c r="O23" s="19">
        <v>0</v>
      </c>
      <c r="P23" s="19"/>
      <c r="Q23" s="19">
        <f t="shared" si="1"/>
        <v>48270513</v>
      </c>
    </row>
    <row r="24" spans="1:17" x14ac:dyDescent="0.55000000000000004">
      <c r="A24" s="20" t="s">
        <v>89</v>
      </c>
      <c r="C24" s="19">
        <v>0</v>
      </c>
      <c r="D24" s="19"/>
      <c r="E24" s="19">
        <v>208975267</v>
      </c>
      <c r="F24" s="19"/>
      <c r="G24" s="19">
        <v>0</v>
      </c>
      <c r="H24" s="19"/>
      <c r="I24" s="19">
        <f t="shared" si="0"/>
        <v>208975267</v>
      </c>
      <c r="J24" s="19"/>
      <c r="K24" s="19">
        <v>0</v>
      </c>
      <c r="L24" s="19"/>
      <c r="M24" s="19">
        <v>1825762749</v>
      </c>
      <c r="N24" s="19"/>
      <c r="O24" s="19">
        <v>0</v>
      </c>
      <c r="P24" s="19"/>
      <c r="Q24" s="19">
        <f t="shared" si="1"/>
        <v>1825762749</v>
      </c>
    </row>
    <row r="25" spans="1:17" x14ac:dyDescent="0.55000000000000004">
      <c r="A25" s="20" t="s">
        <v>119</v>
      </c>
      <c r="C25" s="19">
        <v>0</v>
      </c>
      <c r="D25" s="19"/>
      <c r="E25" s="19">
        <v>324591600</v>
      </c>
      <c r="F25" s="19"/>
      <c r="G25" s="19">
        <v>0</v>
      </c>
      <c r="H25" s="19"/>
      <c r="I25" s="19">
        <f t="shared" si="0"/>
        <v>324591600</v>
      </c>
      <c r="J25" s="19"/>
      <c r="K25" s="19">
        <v>0</v>
      </c>
      <c r="L25" s="19"/>
      <c r="M25" s="19">
        <v>324591600</v>
      </c>
      <c r="N25" s="19"/>
      <c r="O25" s="19">
        <v>0</v>
      </c>
      <c r="P25" s="19"/>
      <c r="Q25" s="19">
        <f t="shared" si="1"/>
        <v>324591600</v>
      </c>
    </row>
    <row r="26" spans="1:17" x14ac:dyDescent="0.55000000000000004">
      <c r="A26" s="20" t="s">
        <v>95</v>
      </c>
      <c r="C26" s="19">
        <v>0</v>
      </c>
      <c r="D26" s="19"/>
      <c r="E26" s="19">
        <v>978137036</v>
      </c>
      <c r="F26" s="19"/>
      <c r="G26" s="19">
        <v>0</v>
      </c>
      <c r="H26" s="19"/>
      <c r="I26" s="19">
        <f t="shared" si="0"/>
        <v>978137036</v>
      </c>
      <c r="J26" s="19"/>
      <c r="K26" s="19">
        <v>0</v>
      </c>
      <c r="L26" s="19"/>
      <c r="M26" s="19">
        <v>6721545573</v>
      </c>
      <c r="N26" s="19"/>
      <c r="O26" s="19">
        <v>0</v>
      </c>
      <c r="P26" s="19"/>
      <c r="Q26" s="19">
        <f t="shared" si="1"/>
        <v>6721545573</v>
      </c>
    </row>
    <row r="27" spans="1:17" x14ac:dyDescent="0.55000000000000004">
      <c r="A27" s="20" t="s">
        <v>82</v>
      </c>
      <c r="C27" s="19">
        <v>0</v>
      </c>
      <c r="D27" s="19"/>
      <c r="E27" s="19">
        <v>383891467</v>
      </c>
      <c r="F27" s="19"/>
      <c r="G27" s="19">
        <v>0</v>
      </c>
      <c r="H27" s="19"/>
      <c r="I27" s="19">
        <f t="shared" si="0"/>
        <v>383891467</v>
      </c>
      <c r="J27" s="19"/>
      <c r="K27" s="19">
        <v>0</v>
      </c>
      <c r="L27" s="19"/>
      <c r="M27" s="19">
        <v>1621280729</v>
      </c>
      <c r="N27" s="19"/>
      <c r="O27" s="19">
        <v>0</v>
      </c>
      <c r="P27" s="19"/>
      <c r="Q27" s="19">
        <f t="shared" si="1"/>
        <v>1621280729</v>
      </c>
    </row>
    <row r="28" spans="1:17" ht="24.75" thickBot="1" x14ac:dyDescent="0.6">
      <c r="A28" s="20"/>
      <c r="C28" s="21">
        <f>SUM(C8:C27)</f>
        <v>11997464818</v>
      </c>
      <c r="D28" s="19"/>
      <c r="E28" s="21">
        <f>SUM(E8:E27)</f>
        <v>-1475494184</v>
      </c>
      <c r="F28" s="19"/>
      <c r="G28" s="21">
        <f>SUM(G8:G27)</f>
        <v>1003619052</v>
      </c>
      <c r="H28" s="19"/>
      <c r="I28" s="21">
        <f>SUM(I8:I27)</f>
        <v>11525589686</v>
      </c>
      <c r="J28" s="19"/>
      <c r="K28" s="21">
        <f>SUM(K8:K27)</f>
        <v>59120829723</v>
      </c>
      <c r="L28" s="19"/>
      <c r="M28" s="21">
        <f>SUM(M8:M27)</f>
        <v>36422423568</v>
      </c>
      <c r="N28" s="19"/>
      <c r="O28" s="21">
        <f>SUM(O8:O27)</f>
        <v>8272367413</v>
      </c>
      <c r="P28" s="19"/>
      <c r="Q28" s="21">
        <f>SUM(Q8:Q27)</f>
        <v>103815620704</v>
      </c>
    </row>
    <row r="29" spans="1:17" ht="24.75" thickTop="1" x14ac:dyDescent="0.55000000000000004">
      <c r="C29" s="3"/>
      <c r="E29" s="3"/>
      <c r="G29" s="19"/>
      <c r="K29" s="19"/>
      <c r="M29" s="19"/>
      <c r="O29" s="1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9" sqref="I1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75" x14ac:dyDescent="0.55000000000000004">
      <c r="A3" s="26" t="s">
        <v>141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4.75" x14ac:dyDescent="0.55000000000000004">
      <c r="A6" s="25" t="s">
        <v>227</v>
      </c>
      <c r="B6" s="25" t="s">
        <v>227</v>
      </c>
      <c r="C6" s="25" t="s">
        <v>227</v>
      </c>
      <c r="E6" s="25" t="s">
        <v>143</v>
      </c>
      <c r="F6" s="25" t="s">
        <v>143</v>
      </c>
      <c r="G6" s="25" t="s">
        <v>143</v>
      </c>
      <c r="I6" s="25" t="s">
        <v>144</v>
      </c>
      <c r="J6" s="25" t="s">
        <v>144</v>
      </c>
      <c r="K6" s="25" t="s">
        <v>144</v>
      </c>
    </row>
    <row r="7" spans="1:11" ht="24.75" x14ac:dyDescent="0.55000000000000004">
      <c r="A7" s="27" t="s">
        <v>228</v>
      </c>
      <c r="C7" s="27" t="s">
        <v>128</v>
      </c>
      <c r="E7" s="27" t="s">
        <v>229</v>
      </c>
      <c r="G7" s="27" t="s">
        <v>230</v>
      </c>
      <c r="I7" s="27" t="s">
        <v>229</v>
      </c>
      <c r="K7" s="27" t="s">
        <v>230</v>
      </c>
    </row>
    <row r="8" spans="1:11" x14ac:dyDescent="0.55000000000000004">
      <c r="A8" s="1" t="s">
        <v>134</v>
      </c>
      <c r="C8" s="1" t="s">
        <v>135</v>
      </c>
      <c r="E8" s="3">
        <v>39663305</v>
      </c>
      <c r="G8" s="9">
        <f>E8/$E$10</f>
        <v>0.13231485957370778</v>
      </c>
      <c r="I8" s="3">
        <v>3857746083</v>
      </c>
      <c r="K8" s="9">
        <f>I8/$I$10</f>
        <v>0.86580701816414629</v>
      </c>
    </row>
    <row r="9" spans="1:11" x14ac:dyDescent="0.55000000000000004">
      <c r="A9" s="1" t="s">
        <v>138</v>
      </c>
      <c r="C9" s="1" t="s">
        <v>139</v>
      </c>
      <c r="E9" s="3">
        <v>260101250</v>
      </c>
      <c r="G9" s="9">
        <f>E9/$E$10</f>
        <v>0.86768514042629219</v>
      </c>
      <c r="I9" s="3">
        <v>597918981</v>
      </c>
      <c r="K9" s="9">
        <f>I9/$I$10</f>
        <v>0.13419298183585371</v>
      </c>
    </row>
    <row r="10" spans="1:11" ht="24.75" thickBot="1" x14ac:dyDescent="0.6">
      <c r="E10" s="15">
        <f>SUM(E8:E9)</f>
        <v>299764555</v>
      </c>
      <c r="G10" s="16">
        <f>SUM(G8:G9)</f>
        <v>1</v>
      </c>
      <c r="I10" s="15">
        <f>SUM(I8:I9)</f>
        <v>4455665064</v>
      </c>
      <c r="K10" s="16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6" t="s">
        <v>0</v>
      </c>
      <c r="B2" s="26"/>
      <c r="C2" s="26"/>
      <c r="D2" s="26"/>
      <c r="E2" s="26"/>
    </row>
    <row r="3" spans="1:5" ht="24.75" x14ac:dyDescent="0.55000000000000004">
      <c r="A3" s="26" t="s">
        <v>141</v>
      </c>
      <c r="B3" s="26"/>
      <c r="C3" s="26"/>
      <c r="D3" s="26"/>
      <c r="E3" s="26"/>
    </row>
    <row r="4" spans="1:5" ht="24.75" x14ac:dyDescent="0.55000000000000004">
      <c r="A4" s="26" t="s">
        <v>2</v>
      </c>
      <c r="B4" s="26"/>
      <c r="C4" s="26"/>
      <c r="D4" s="26"/>
      <c r="E4" s="26"/>
    </row>
    <row r="5" spans="1:5" ht="24.75" x14ac:dyDescent="0.55000000000000004">
      <c r="C5" s="24" t="s">
        <v>143</v>
      </c>
      <c r="E5" s="22" t="s">
        <v>237</v>
      </c>
    </row>
    <row r="6" spans="1:5" ht="24.75" x14ac:dyDescent="0.55000000000000004">
      <c r="A6" s="24" t="s">
        <v>231</v>
      </c>
      <c r="C6" s="25"/>
      <c r="E6" s="25" t="s">
        <v>238</v>
      </c>
    </row>
    <row r="7" spans="1:5" ht="24.75" x14ac:dyDescent="0.55000000000000004">
      <c r="A7" s="25" t="s">
        <v>231</v>
      </c>
      <c r="C7" s="25" t="s">
        <v>131</v>
      </c>
      <c r="E7" s="25" t="s">
        <v>131</v>
      </c>
    </row>
    <row r="8" spans="1:5" x14ac:dyDescent="0.55000000000000004">
      <c r="A8" s="1" t="s">
        <v>239</v>
      </c>
      <c r="C8" s="3">
        <v>81244268</v>
      </c>
      <c r="E8" s="3">
        <v>922566822</v>
      </c>
    </row>
    <row r="9" spans="1:5" x14ac:dyDescent="0.55000000000000004">
      <c r="A9" s="1" t="s">
        <v>240</v>
      </c>
      <c r="C9" s="3">
        <v>0</v>
      </c>
      <c r="E9" s="3">
        <v>1614160</v>
      </c>
    </row>
    <row r="10" spans="1:5" ht="25.5" thickBot="1" x14ac:dyDescent="0.65">
      <c r="A10" s="2" t="s">
        <v>150</v>
      </c>
      <c r="C10" s="15">
        <f>SUM(C8:C9)</f>
        <v>81244268</v>
      </c>
      <c r="E10" s="15">
        <f>SUM(E8:E9)</f>
        <v>924180982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1"/>
  <sheetViews>
    <sheetView rightToLeft="1" tabSelected="1" zoomScale="80" zoomScaleNormal="80" workbookViewId="0">
      <selection activeCell="AA11" sqref="AA11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1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9.85546875" style="1" customWidth="1"/>
    <col min="16" max="16" width="1.85546875" style="1" customWidth="1"/>
    <col min="17" max="17" width="15.7109375" style="1" bestFit="1" customWidth="1"/>
    <col min="18" max="18" width="1" style="1" customWidth="1"/>
    <col min="19" max="19" width="12.7109375" style="1" bestFit="1" customWidth="1"/>
    <col min="20" max="20" width="1" style="1" customWidth="1"/>
    <col min="21" max="21" width="21" style="1" bestFit="1" customWidth="1"/>
    <col min="22" max="22" width="1" style="1" customWidth="1"/>
    <col min="23" max="23" width="23.425781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24.75" x14ac:dyDescent="0.55000000000000004">
      <c r="A6" s="24" t="s">
        <v>3</v>
      </c>
      <c r="C6" s="25" t="s">
        <v>235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 x14ac:dyDescent="0.55000000000000004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 x14ac:dyDescent="0.55000000000000004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x14ac:dyDescent="0.55000000000000004">
      <c r="A9" s="4" t="s">
        <v>15</v>
      </c>
      <c r="C9" s="8">
        <v>1412218</v>
      </c>
      <c r="D9" s="8"/>
      <c r="E9" s="8">
        <v>5645631668</v>
      </c>
      <c r="F9" s="8"/>
      <c r="G9" s="8">
        <v>9054608703.7049999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1412218</v>
      </c>
      <c r="R9" s="8"/>
      <c r="S9" s="8">
        <v>5800</v>
      </c>
      <c r="T9" s="8"/>
      <c r="U9" s="8">
        <v>5645631668</v>
      </c>
      <c r="V9" s="8"/>
      <c r="W9" s="8">
        <v>8142128756.8199997</v>
      </c>
      <c r="X9" s="8"/>
      <c r="Y9" s="9">
        <v>2.0850545306531063E-3</v>
      </c>
    </row>
    <row r="10" spans="1:25" x14ac:dyDescent="0.55000000000000004">
      <c r="A10" s="4" t="s">
        <v>16</v>
      </c>
      <c r="C10" s="8">
        <v>15058617</v>
      </c>
      <c r="D10" s="8"/>
      <c r="E10" s="8">
        <v>65029392775</v>
      </c>
      <c r="F10" s="8"/>
      <c r="G10" s="8">
        <v>80233937706.636002</v>
      </c>
      <c r="H10" s="8"/>
      <c r="I10" s="8">
        <v>0</v>
      </c>
      <c r="J10" s="8"/>
      <c r="K10" s="8">
        <v>0</v>
      </c>
      <c r="L10" s="8"/>
      <c r="M10" s="8">
        <v>-4042328</v>
      </c>
      <c r="N10" s="8"/>
      <c r="O10" s="8">
        <v>19034513450</v>
      </c>
      <c r="P10" s="8"/>
      <c r="Q10" s="8">
        <v>11016289</v>
      </c>
      <c r="R10" s="8"/>
      <c r="S10" s="8">
        <v>4042</v>
      </c>
      <c r="T10" s="8"/>
      <c r="U10" s="8">
        <v>47572933448</v>
      </c>
      <c r="V10" s="8"/>
      <c r="W10" s="8">
        <v>44262899489.178902</v>
      </c>
      <c r="X10" s="8"/>
      <c r="Y10" s="9">
        <v>1.1334942233927612E-2</v>
      </c>
    </row>
    <row r="11" spans="1:25" x14ac:dyDescent="0.55000000000000004">
      <c r="A11" s="4" t="s">
        <v>17</v>
      </c>
      <c r="C11" s="8">
        <v>7960864</v>
      </c>
      <c r="D11" s="8"/>
      <c r="E11" s="8">
        <v>38864031915</v>
      </c>
      <c r="F11" s="8"/>
      <c r="G11" s="8">
        <v>29588564756.548801</v>
      </c>
      <c r="H11" s="8"/>
      <c r="I11" s="8">
        <v>0</v>
      </c>
      <c r="J11" s="8"/>
      <c r="K11" s="8">
        <v>0</v>
      </c>
      <c r="L11" s="8"/>
      <c r="M11" s="8">
        <v>-7960864</v>
      </c>
      <c r="N11" s="8"/>
      <c r="O11" s="8">
        <v>45186067077</v>
      </c>
      <c r="P11" s="8"/>
      <c r="Q11" s="8">
        <v>0</v>
      </c>
      <c r="R11" s="8"/>
      <c r="S11" s="8">
        <v>0</v>
      </c>
      <c r="T11" s="8"/>
      <c r="U11" s="8">
        <v>0</v>
      </c>
      <c r="V11" s="8"/>
      <c r="W11" s="8">
        <v>0</v>
      </c>
      <c r="X11" s="8"/>
      <c r="Y11" s="9">
        <v>0</v>
      </c>
    </row>
    <row r="12" spans="1:25" x14ac:dyDescent="0.55000000000000004">
      <c r="A12" s="4" t="s">
        <v>18</v>
      </c>
      <c r="C12" s="8">
        <v>10835893</v>
      </c>
      <c r="D12" s="8"/>
      <c r="E12" s="8">
        <v>46989489106</v>
      </c>
      <c r="F12" s="8"/>
      <c r="G12" s="8">
        <v>52553755431.415398</v>
      </c>
      <c r="H12" s="8"/>
      <c r="I12" s="8">
        <v>0</v>
      </c>
      <c r="J12" s="8"/>
      <c r="K12" s="8">
        <v>0</v>
      </c>
      <c r="L12" s="8"/>
      <c r="M12" s="8">
        <v>-10835893</v>
      </c>
      <c r="N12" s="8"/>
      <c r="O12" s="8">
        <v>55058615592</v>
      </c>
      <c r="P12" s="8"/>
      <c r="Q12" s="8">
        <v>0</v>
      </c>
      <c r="R12" s="8"/>
      <c r="S12" s="8">
        <v>0</v>
      </c>
      <c r="T12" s="8"/>
      <c r="U12" s="8">
        <v>0</v>
      </c>
      <c r="V12" s="8"/>
      <c r="W12" s="8">
        <v>0</v>
      </c>
      <c r="X12" s="8"/>
      <c r="Y12" s="9">
        <v>0</v>
      </c>
    </row>
    <row r="13" spans="1:25" x14ac:dyDescent="0.55000000000000004">
      <c r="A13" s="4" t="s">
        <v>19</v>
      </c>
      <c r="C13" s="8">
        <v>848550</v>
      </c>
      <c r="D13" s="8"/>
      <c r="E13" s="8">
        <v>70548171303</v>
      </c>
      <c r="F13" s="8"/>
      <c r="G13" s="8">
        <v>86592138746.895004</v>
      </c>
      <c r="H13" s="8"/>
      <c r="I13" s="8">
        <v>84855</v>
      </c>
      <c r="J13" s="8"/>
      <c r="K13" s="8">
        <v>8131601790</v>
      </c>
      <c r="L13" s="8"/>
      <c r="M13" s="8">
        <v>0</v>
      </c>
      <c r="N13" s="8"/>
      <c r="O13" s="8">
        <v>0</v>
      </c>
      <c r="P13" s="8"/>
      <c r="Q13" s="8">
        <v>933405</v>
      </c>
      <c r="R13" s="8"/>
      <c r="S13" s="8">
        <v>92974</v>
      </c>
      <c r="T13" s="8"/>
      <c r="U13" s="8">
        <v>78679773093</v>
      </c>
      <c r="V13" s="8"/>
      <c r="W13" s="8">
        <v>86266041211.003494</v>
      </c>
      <c r="X13" s="8"/>
      <c r="Y13" s="9">
        <v>2.2091200647969177E-2</v>
      </c>
    </row>
    <row r="14" spans="1:25" x14ac:dyDescent="0.55000000000000004">
      <c r="A14" s="4" t="s">
        <v>20</v>
      </c>
      <c r="C14" s="8">
        <v>358415</v>
      </c>
      <c r="D14" s="8"/>
      <c r="E14" s="8">
        <v>9197994310</v>
      </c>
      <c r="F14" s="8"/>
      <c r="G14" s="8">
        <v>57564552336.277496</v>
      </c>
      <c r="H14" s="8"/>
      <c r="I14" s="8">
        <v>0</v>
      </c>
      <c r="J14" s="8"/>
      <c r="K14" s="8">
        <v>0</v>
      </c>
      <c r="L14" s="8"/>
      <c r="M14" s="8">
        <v>-24052</v>
      </c>
      <c r="N14" s="8"/>
      <c r="O14" s="8">
        <v>3624104529</v>
      </c>
      <c r="P14" s="8"/>
      <c r="Q14" s="8">
        <v>334363</v>
      </c>
      <c r="R14" s="8"/>
      <c r="S14" s="8">
        <v>154780</v>
      </c>
      <c r="T14" s="8"/>
      <c r="U14" s="8">
        <v>8580748490</v>
      </c>
      <c r="V14" s="8"/>
      <c r="W14" s="8">
        <v>51444776544.417</v>
      </c>
      <c r="X14" s="8"/>
      <c r="Y14" s="9">
        <v>1.3174093362565167E-2</v>
      </c>
    </row>
    <row r="15" spans="1:25" x14ac:dyDescent="0.55000000000000004">
      <c r="A15" s="4" t="s">
        <v>21</v>
      </c>
      <c r="C15" s="8">
        <v>114343</v>
      </c>
      <c r="D15" s="8"/>
      <c r="E15" s="8">
        <v>4340917652</v>
      </c>
      <c r="F15" s="8"/>
      <c r="G15" s="8">
        <v>5418298961.6805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114343</v>
      </c>
      <c r="R15" s="8"/>
      <c r="S15" s="8">
        <v>47070</v>
      </c>
      <c r="T15" s="8"/>
      <c r="U15" s="8">
        <v>4340917652</v>
      </c>
      <c r="V15" s="8"/>
      <c r="W15" s="8">
        <v>5350101366.1905003</v>
      </c>
      <c r="X15" s="8"/>
      <c r="Y15" s="9">
        <v>1.3700659159541083E-3</v>
      </c>
    </row>
    <row r="16" spans="1:25" x14ac:dyDescent="0.55000000000000004">
      <c r="A16" s="4" t="s">
        <v>22</v>
      </c>
      <c r="C16" s="8">
        <v>689072</v>
      </c>
      <c r="D16" s="8"/>
      <c r="E16" s="8">
        <v>31230811655</v>
      </c>
      <c r="F16" s="8"/>
      <c r="G16" s="8">
        <v>60448780906.199997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689072</v>
      </c>
      <c r="R16" s="8"/>
      <c r="S16" s="8">
        <v>81040</v>
      </c>
      <c r="T16" s="8"/>
      <c r="U16" s="8">
        <v>31230811655</v>
      </c>
      <c r="V16" s="8"/>
      <c r="W16" s="8">
        <v>55510132630.463997</v>
      </c>
      <c r="X16" s="8"/>
      <c r="Y16" s="9">
        <v>1.4215158835624703E-2</v>
      </c>
    </row>
    <row r="17" spans="1:25" x14ac:dyDescent="0.55000000000000004">
      <c r="A17" s="4" t="s">
        <v>23</v>
      </c>
      <c r="C17" s="8">
        <v>1413276</v>
      </c>
      <c r="D17" s="8"/>
      <c r="E17" s="8">
        <v>49434073613</v>
      </c>
      <c r="F17" s="8"/>
      <c r="G17" s="8">
        <v>105407171595.23399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1413276</v>
      </c>
      <c r="R17" s="8"/>
      <c r="S17" s="8">
        <v>76710</v>
      </c>
      <c r="T17" s="8"/>
      <c r="U17" s="8">
        <v>49434073613</v>
      </c>
      <c r="V17" s="8"/>
      <c r="W17" s="8">
        <v>107767348168.338</v>
      </c>
      <c r="X17" s="8"/>
      <c r="Y17" s="9">
        <v>2.759730339153017E-2</v>
      </c>
    </row>
    <row r="18" spans="1:25" x14ac:dyDescent="0.55000000000000004">
      <c r="A18" s="4" t="s">
        <v>24</v>
      </c>
      <c r="C18" s="8">
        <v>374950</v>
      </c>
      <c r="D18" s="8"/>
      <c r="E18" s="8">
        <v>28736627396</v>
      </c>
      <c r="F18" s="8"/>
      <c r="G18" s="8">
        <v>45665537699.699997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374950</v>
      </c>
      <c r="R18" s="8"/>
      <c r="S18" s="8">
        <v>100069</v>
      </c>
      <c r="T18" s="8"/>
      <c r="U18" s="8">
        <v>28736627396</v>
      </c>
      <c r="V18" s="8"/>
      <c r="W18" s="8">
        <v>37297622364.277496</v>
      </c>
      <c r="X18" s="8"/>
      <c r="Y18" s="9">
        <v>9.5512584995767653E-3</v>
      </c>
    </row>
    <row r="19" spans="1:25" x14ac:dyDescent="0.55000000000000004">
      <c r="A19" s="4" t="s">
        <v>25</v>
      </c>
      <c r="C19" s="8">
        <v>815911</v>
      </c>
      <c r="D19" s="8"/>
      <c r="E19" s="8">
        <v>9651824381</v>
      </c>
      <c r="F19" s="8"/>
      <c r="G19" s="8">
        <v>12855242823.3675</v>
      </c>
      <c r="H19" s="8"/>
      <c r="I19" s="8">
        <v>0</v>
      </c>
      <c r="J19" s="8"/>
      <c r="K19" s="8">
        <v>0</v>
      </c>
      <c r="L19" s="8"/>
      <c r="M19" s="8">
        <v>-815911</v>
      </c>
      <c r="N19" s="8"/>
      <c r="O19" s="8">
        <v>15138208793</v>
      </c>
      <c r="P19" s="8"/>
      <c r="Q19" s="8">
        <v>0</v>
      </c>
      <c r="R19" s="8"/>
      <c r="S19" s="8">
        <v>0</v>
      </c>
      <c r="T19" s="8"/>
      <c r="U19" s="8">
        <v>0</v>
      </c>
      <c r="V19" s="8"/>
      <c r="W19" s="8">
        <v>0</v>
      </c>
      <c r="X19" s="8"/>
      <c r="Y19" s="9">
        <v>0</v>
      </c>
    </row>
    <row r="20" spans="1:25" x14ac:dyDescent="0.55000000000000004">
      <c r="A20" s="4" t="s">
        <v>26</v>
      </c>
      <c r="C20" s="8">
        <v>17466063</v>
      </c>
      <c r="D20" s="8"/>
      <c r="E20" s="8">
        <v>121018966551</v>
      </c>
      <c r="F20" s="8"/>
      <c r="G20" s="8">
        <v>220151934250.90201</v>
      </c>
      <c r="H20" s="8"/>
      <c r="I20" s="8">
        <v>0</v>
      </c>
      <c r="J20" s="8"/>
      <c r="K20" s="8">
        <v>0</v>
      </c>
      <c r="L20" s="8"/>
      <c r="M20" s="8">
        <v>-1135624</v>
      </c>
      <c r="N20" s="8"/>
      <c r="O20" s="8">
        <v>11401557136</v>
      </c>
      <c r="P20" s="8"/>
      <c r="Q20" s="8">
        <v>16330439</v>
      </c>
      <c r="R20" s="8"/>
      <c r="S20" s="8">
        <v>9890</v>
      </c>
      <c r="T20" s="8"/>
      <c r="U20" s="8">
        <v>113150447880</v>
      </c>
      <c r="V20" s="8"/>
      <c r="W20" s="8">
        <v>160547068861.82599</v>
      </c>
      <c r="X20" s="8"/>
      <c r="Y20" s="9">
        <v>4.1113252235545183E-2</v>
      </c>
    </row>
    <row r="21" spans="1:25" x14ac:dyDescent="0.55000000000000004">
      <c r="A21" s="4" t="s">
        <v>27</v>
      </c>
      <c r="C21" s="8">
        <v>3820829</v>
      </c>
      <c r="D21" s="8"/>
      <c r="E21" s="8">
        <v>51040073147</v>
      </c>
      <c r="F21" s="8"/>
      <c r="G21" s="8">
        <v>45880988414.795998</v>
      </c>
      <c r="H21" s="8"/>
      <c r="I21" s="8">
        <v>0</v>
      </c>
      <c r="J21" s="8"/>
      <c r="K21" s="8">
        <v>0</v>
      </c>
      <c r="L21" s="8"/>
      <c r="M21" s="8">
        <v>-1235104</v>
      </c>
      <c r="N21" s="8"/>
      <c r="O21" s="8">
        <v>17393518492</v>
      </c>
      <c r="P21" s="8"/>
      <c r="Q21" s="8">
        <v>2585725</v>
      </c>
      <c r="R21" s="8"/>
      <c r="S21" s="8">
        <v>15500</v>
      </c>
      <c r="T21" s="8"/>
      <c r="U21" s="8">
        <v>34541088626</v>
      </c>
      <c r="V21" s="8"/>
      <c r="W21" s="8">
        <v>39840269011.875</v>
      </c>
      <c r="X21" s="8"/>
      <c r="Y21" s="9">
        <v>1.0202385136205108E-2</v>
      </c>
    </row>
    <row r="22" spans="1:25" x14ac:dyDescent="0.55000000000000004">
      <c r="A22" s="4" t="s">
        <v>28</v>
      </c>
      <c r="C22" s="8">
        <v>228562</v>
      </c>
      <c r="D22" s="8"/>
      <c r="E22" s="8">
        <v>5939412132</v>
      </c>
      <c r="F22" s="8"/>
      <c r="G22" s="8">
        <v>6375289694.1660004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228562</v>
      </c>
      <c r="R22" s="8"/>
      <c r="S22" s="8">
        <v>28240</v>
      </c>
      <c r="T22" s="8"/>
      <c r="U22" s="8">
        <v>5939412132</v>
      </c>
      <c r="V22" s="8"/>
      <c r="W22" s="8">
        <v>6416186064.2639999</v>
      </c>
      <c r="X22" s="8"/>
      <c r="Y22" s="9">
        <v>1.6430712682603099E-3</v>
      </c>
    </row>
    <row r="23" spans="1:25" x14ac:dyDescent="0.55000000000000004">
      <c r="A23" s="4" t="s">
        <v>29</v>
      </c>
      <c r="C23" s="8">
        <v>2732631</v>
      </c>
      <c r="D23" s="8"/>
      <c r="E23" s="8">
        <v>29586195837</v>
      </c>
      <c r="F23" s="8"/>
      <c r="G23" s="8">
        <v>40338121906.417503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2732631</v>
      </c>
      <c r="R23" s="8"/>
      <c r="S23" s="8">
        <v>15330</v>
      </c>
      <c r="T23" s="8"/>
      <c r="U23" s="8">
        <v>29586195837</v>
      </c>
      <c r="V23" s="8"/>
      <c r="W23" s="8">
        <v>41641980392.281502</v>
      </c>
      <c r="X23" s="8"/>
      <c r="Y23" s="9">
        <v>1.0663771413534508E-2</v>
      </c>
    </row>
    <row r="24" spans="1:25" x14ac:dyDescent="0.55000000000000004">
      <c r="A24" s="4" t="s">
        <v>30</v>
      </c>
      <c r="C24" s="8">
        <v>544196</v>
      </c>
      <c r="D24" s="8"/>
      <c r="E24" s="8">
        <v>14685762432</v>
      </c>
      <c r="F24" s="8"/>
      <c r="G24" s="8">
        <v>17343114563.627998</v>
      </c>
      <c r="H24" s="8"/>
      <c r="I24" s="8">
        <v>0</v>
      </c>
      <c r="J24" s="8"/>
      <c r="K24" s="8">
        <v>0</v>
      </c>
      <c r="L24" s="8"/>
      <c r="M24" s="8">
        <v>-182850</v>
      </c>
      <c r="N24" s="8"/>
      <c r="O24" s="8">
        <v>5518672911</v>
      </c>
      <c r="P24" s="8"/>
      <c r="Q24" s="8">
        <v>361346</v>
      </c>
      <c r="R24" s="8"/>
      <c r="S24" s="8">
        <v>30740</v>
      </c>
      <c r="T24" s="8"/>
      <c r="U24" s="8">
        <v>9751342370</v>
      </c>
      <c r="V24" s="8"/>
      <c r="W24" s="8">
        <v>11041684772.562</v>
      </c>
      <c r="X24" s="8"/>
      <c r="Y24" s="9">
        <v>2.8275793160099224E-3</v>
      </c>
    </row>
    <row r="25" spans="1:25" x14ac:dyDescent="0.55000000000000004">
      <c r="A25" s="4" t="s">
        <v>31</v>
      </c>
      <c r="C25" s="8">
        <v>1801000</v>
      </c>
      <c r="D25" s="8"/>
      <c r="E25" s="8">
        <v>58543956820</v>
      </c>
      <c r="F25" s="8"/>
      <c r="G25" s="8">
        <v>38220774183.449997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1801000</v>
      </c>
      <c r="R25" s="8"/>
      <c r="S25" s="8">
        <v>22627</v>
      </c>
      <c r="T25" s="8"/>
      <c r="U25" s="8">
        <v>58543956820</v>
      </c>
      <c r="V25" s="8"/>
      <c r="W25" s="8">
        <v>40508757199.349998</v>
      </c>
      <c r="X25" s="8"/>
      <c r="Y25" s="9">
        <v>1.0373573085402708E-2</v>
      </c>
    </row>
    <row r="26" spans="1:25" x14ac:dyDescent="0.55000000000000004">
      <c r="A26" s="4" t="s">
        <v>32</v>
      </c>
      <c r="C26" s="8">
        <v>1641291</v>
      </c>
      <c r="D26" s="8"/>
      <c r="E26" s="8">
        <v>51691724245</v>
      </c>
      <c r="F26" s="8"/>
      <c r="G26" s="8">
        <v>61382877059.806602</v>
      </c>
      <c r="H26" s="8"/>
      <c r="I26" s="8">
        <v>0</v>
      </c>
      <c r="J26" s="8"/>
      <c r="K26" s="8">
        <v>0</v>
      </c>
      <c r="L26" s="8"/>
      <c r="M26" s="8">
        <v>-164130</v>
      </c>
      <c r="N26" s="8"/>
      <c r="O26" s="8">
        <v>6561228837</v>
      </c>
      <c r="P26" s="8"/>
      <c r="Q26" s="8">
        <v>1477161</v>
      </c>
      <c r="R26" s="8"/>
      <c r="S26" s="8">
        <v>35391</v>
      </c>
      <c r="T26" s="8"/>
      <c r="U26" s="8">
        <v>46522523478</v>
      </c>
      <c r="V26" s="8"/>
      <c r="W26" s="8">
        <v>51967149631.541603</v>
      </c>
      <c r="X26" s="8"/>
      <c r="Y26" s="9">
        <v>1.330786383028076E-2</v>
      </c>
    </row>
    <row r="27" spans="1:25" x14ac:dyDescent="0.55000000000000004">
      <c r="A27" s="4" t="s">
        <v>33</v>
      </c>
      <c r="C27" s="8">
        <v>21280</v>
      </c>
      <c r="D27" s="8"/>
      <c r="E27" s="8">
        <v>106986492</v>
      </c>
      <c r="F27" s="8"/>
      <c r="G27" s="8">
        <v>118649330.85600001</v>
      </c>
      <c r="H27" s="8"/>
      <c r="I27" s="8">
        <v>0</v>
      </c>
      <c r="J27" s="8"/>
      <c r="K27" s="8">
        <v>0</v>
      </c>
      <c r="L27" s="8"/>
      <c r="M27" s="8">
        <v>-21280</v>
      </c>
      <c r="N27" s="8"/>
      <c r="O27" s="8">
        <v>262301970</v>
      </c>
      <c r="P27" s="8"/>
      <c r="Q27" s="8">
        <v>0</v>
      </c>
      <c r="R27" s="8"/>
      <c r="S27" s="8">
        <v>0</v>
      </c>
      <c r="T27" s="8"/>
      <c r="U27" s="8">
        <v>0</v>
      </c>
      <c r="V27" s="8"/>
      <c r="W27" s="8">
        <v>0</v>
      </c>
      <c r="X27" s="8"/>
      <c r="Y27" s="9">
        <v>0</v>
      </c>
    </row>
    <row r="28" spans="1:25" x14ac:dyDescent="0.55000000000000004">
      <c r="A28" s="4" t="s">
        <v>34</v>
      </c>
      <c r="C28" s="8">
        <v>133917</v>
      </c>
      <c r="D28" s="8"/>
      <c r="E28" s="8">
        <v>56321140755</v>
      </c>
      <c r="F28" s="8"/>
      <c r="G28" s="8">
        <v>75492461932.335007</v>
      </c>
      <c r="H28" s="8"/>
      <c r="I28" s="8">
        <v>0</v>
      </c>
      <c r="J28" s="8"/>
      <c r="K28" s="8">
        <v>0</v>
      </c>
      <c r="L28" s="8"/>
      <c r="M28" s="8">
        <v>-63866</v>
      </c>
      <c r="N28" s="8"/>
      <c r="O28" s="8">
        <v>35720977707</v>
      </c>
      <c r="P28" s="8"/>
      <c r="Q28" s="8">
        <v>70051</v>
      </c>
      <c r="R28" s="8"/>
      <c r="S28" s="8">
        <v>552890</v>
      </c>
      <c r="T28" s="8"/>
      <c r="U28" s="8">
        <v>29461175441</v>
      </c>
      <c r="V28" s="8"/>
      <c r="W28" s="8">
        <v>38500050930.529503</v>
      </c>
      <c r="X28" s="8"/>
      <c r="Y28" s="9">
        <v>9.8591790943905536E-3</v>
      </c>
    </row>
    <row r="29" spans="1:25" x14ac:dyDescent="0.55000000000000004">
      <c r="A29" s="4" t="s">
        <v>35</v>
      </c>
      <c r="C29" s="8">
        <v>98398</v>
      </c>
      <c r="D29" s="8"/>
      <c r="E29" s="8">
        <v>2068275578</v>
      </c>
      <c r="F29" s="8"/>
      <c r="G29" s="8">
        <v>4893560970.9569998</v>
      </c>
      <c r="H29" s="8"/>
      <c r="I29" s="8">
        <v>0</v>
      </c>
      <c r="J29" s="8"/>
      <c r="K29" s="8">
        <v>0</v>
      </c>
      <c r="L29" s="8"/>
      <c r="M29" s="8">
        <v>-98326</v>
      </c>
      <c r="N29" s="8"/>
      <c r="O29" s="8">
        <v>5576187653</v>
      </c>
      <c r="P29" s="8"/>
      <c r="Q29" s="8">
        <v>72</v>
      </c>
      <c r="R29" s="8"/>
      <c r="S29" s="8">
        <v>58310</v>
      </c>
      <c r="T29" s="8"/>
      <c r="U29" s="8">
        <v>1513404</v>
      </c>
      <c r="V29" s="8"/>
      <c r="W29" s="8">
        <v>4173339.9959999998</v>
      </c>
      <c r="X29" s="8"/>
      <c r="Y29" s="9">
        <v>1.0687182340769247E-6</v>
      </c>
    </row>
    <row r="30" spans="1:25" x14ac:dyDescent="0.55000000000000004">
      <c r="A30" s="4" t="s">
        <v>36</v>
      </c>
      <c r="C30" s="8">
        <v>1532557</v>
      </c>
      <c r="D30" s="8"/>
      <c r="E30" s="8">
        <v>17713532509</v>
      </c>
      <c r="F30" s="8"/>
      <c r="G30" s="8">
        <v>22120323910.542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1532557</v>
      </c>
      <c r="R30" s="8"/>
      <c r="S30" s="8">
        <v>12330</v>
      </c>
      <c r="T30" s="8"/>
      <c r="U30" s="8">
        <v>17713532509</v>
      </c>
      <c r="V30" s="8"/>
      <c r="W30" s="8">
        <v>18783994064.530499</v>
      </c>
      <c r="X30" s="8"/>
      <c r="Y30" s="9">
        <v>4.8102471844607584E-3</v>
      </c>
    </row>
    <row r="31" spans="1:25" x14ac:dyDescent="0.55000000000000004">
      <c r="A31" s="4" t="s">
        <v>37</v>
      </c>
      <c r="C31" s="8">
        <v>5354926</v>
      </c>
      <c r="D31" s="8"/>
      <c r="E31" s="8">
        <v>37486981317</v>
      </c>
      <c r="F31" s="8"/>
      <c r="G31" s="8">
        <v>52283136477.126602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5354926</v>
      </c>
      <c r="R31" s="8"/>
      <c r="S31" s="8">
        <v>6744</v>
      </c>
      <c r="T31" s="8"/>
      <c r="U31" s="8">
        <v>37486981317</v>
      </c>
      <c r="V31" s="8"/>
      <c r="W31" s="8">
        <v>35898744899.383202</v>
      </c>
      <c r="X31" s="8"/>
      <c r="Y31" s="9">
        <v>9.193030831712478E-3</v>
      </c>
    </row>
    <row r="32" spans="1:25" x14ac:dyDescent="0.55000000000000004">
      <c r="A32" s="4" t="s">
        <v>38</v>
      </c>
      <c r="C32" s="8">
        <v>42560</v>
      </c>
      <c r="D32" s="8"/>
      <c r="E32" s="8">
        <v>81022618</v>
      </c>
      <c r="F32" s="8"/>
      <c r="G32" s="8">
        <v>140373856.22400001</v>
      </c>
      <c r="H32" s="8"/>
      <c r="I32" s="8">
        <v>0</v>
      </c>
      <c r="J32" s="8"/>
      <c r="K32" s="8">
        <v>0</v>
      </c>
      <c r="L32" s="8"/>
      <c r="M32" s="8">
        <v>-42560</v>
      </c>
      <c r="N32" s="8"/>
      <c r="O32" s="8">
        <v>178957634</v>
      </c>
      <c r="P32" s="8"/>
      <c r="Q32" s="8">
        <v>0</v>
      </c>
      <c r="R32" s="8"/>
      <c r="S32" s="8">
        <v>0</v>
      </c>
      <c r="T32" s="8"/>
      <c r="U32" s="8">
        <v>0</v>
      </c>
      <c r="V32" s="8"/>
      <c r="W32" s="8">
        <v>0</v>
      </c>
      <c r="X32" s="8"/>
      <c r="Y32" s="9">
        <v>0</v>
      </c>
    </row>
    <row r="33" spans="1:25" x14ac:dyDescent="0.55000000000000004">
      <c r="A33" s="4" t="s">
        <v>39</v>
      </c>
      <c r="C33" s="8">
        <v>1721862</v>
      </c>
      <c r="D33" s="8"/>
      <c r="E33" s="8">
        <v>7292180635</v>
      </c>
      <c r="F33" s="8"/>
      <c r="G33" s="8">
        <v>15353203782.267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1721862</v>
      </c>
      <c r="R33" s="8"/>
      <c r="S33" s="8">
        <v>8110</v>
      </c>
      <c r="T33" s="8"/>
      <c r="U33" s="8">
        <v>7292180635</v>
      </c>
      <c r="V33" s="8"/>
      <c r="W33" s="8">
        <v>13881213230.121</v>
      </c>
      <c r="X33" s="8"/>
      <c r="Y33" s="9">
        <v>3.5547321100986473E-3</v>
      </c>
    </row>
    <row r="34" spans="1:25" x14ac:dyDescent="0.55000000000000004">
      <c r="A34" s="4" t="s">
        <v>40</v>
      </c>
      <c r="C34" s="8">
        <v>4118358</v>
      </c>
      <c r="D34" s="8"/>
      <c r="E34" s="8">
        <v>38359493431</v>
      </c>
      <c r="F34" s="8"/>
      <c r="G34" s="8">
        <v>74671892762.975998</v>
      </c>
      <c r="H34" s="8"/>
      <c r="I34" s="8">
        <v>0</v>
      </c>
      <c r="J34" s="8"/>
      <c r="K34" s="8">
        <v>0</v>
      </c>
      <c r="L34" s="8"/>
      <c r="M34" s="8">
        <v>-735286</v>
      </c>
      <c r="N34" s="8"/>
      <c r="O34" s="8">
        <v>13913897572</v>
      </c>
      <c r="P34" s="8"/>
      <c r="Q34" s="8">
        <v>3383072</v>
      </c>
      <c r="R34" s="8"/>
      <c r="S34" s="8">
        <v>17350</v>
      </c>
      <c r="T34" s="8"/>
      <c r="U34" s="8">
        <v>31510841982</v>
      </c>
      <c r="V34" s="8"/>
      <c r="W34" s="8">
        <v>58347056219.760002</v>
      </c>
      <c r="X34" s="8"/>
      <c r="Y34" s="9">
        <v>1.4941644569226456E-2</v>
      </c>
    </row>
    <row r="35" spans="1:25" x14ac:dyDescent="0.55000000000000004">
      <c r="A35" s="4" t="s">
        <v>41</v>
      </c>
      <c r="C35" s="8">
        <v>5287258</v>
      </c>
      <c r="D35" s="8"/>
      <c r="E35" s="8">
        <v>44586868271</v>
      </c>
      <c r="F35" s="8"/>
      <c r="G35" s="8">
        <v>85406730742.125</v>
      </c>
      <c r="H35" s="8"/>
      <c r="I35" s="8">
        <v>2337458</v>
      </c>
      <c r="J35" s="8"/>
      <c r="K35" s="8">
        <v>35196777980</v>
      </c>
      <c r="L35" s="8"/>
      <c r="M35" s="8">
        <v>0</v>
      </c>
      <c r="N35" s="8"/>
      <c r="O35" s="8">
        <v>0</v>
      </c>
      <c r="P35" s="8"/>
      <c r="Q35" s="8">
        <v>7624716</v>
      </c>
      <c r="R35" s="8"/>
      <c r="S35" s="8">
        <v>13800</v>
      </c>
      <c r="T35" s="8"/>
      <c r="U35" s="8">
        <v>79783646251</v>
      </c>
      <c r="V35" s="8"/>
      <c r="W35" s="8">
        <v>104595015369.24001</v>
      </c>
      <c r="X35" s="8"/>
      <c r="Y35" s="9">
        <v>2.6784925317803653E-2</v>
      </c>
    </row>
    <row r="36" spans="1:25" x14ac:dyDescent="0.55000000000000004">
      <c r="A36" s="4" t="s">
        <v>42</v>
      </c>
      <c r="C36" s="8">
        <v>2408792</v>
      </c>
      <c r="D36" s="8"/>
      <c r="E36" s="8">
        <v>43679748096</v>
      </c>
      <c r="F36" s="8"/>
      <c r="G36" s="8">
        <v>60675608483.783997</v>
      </c>
      <c r="H36" s="8"/>
      <c r="I36" s="8">
        <v>0</v>
      </c>
      <c r="J36" s="8"/>
      <c r="K36" s="8">
        <v>0</v>
      </c>
      <c r="L36" s="8"/>
      <c r="M36" s="8">
        <v>-540498</v>
      </c>
      <c r="N36" s="8"/>
      <c r="O36" s="8">
        <v>12930019819</v>
      </c>
      <c r="P36" s="8"/>
      <c r="Q36" s="8">
        <v>1868294</v>
      </c>
      <c r="R36" s="8"/>
      <c r="S36" s="8">
        <v>20360</v>
      </c>
      <c r="T36" s="8"/>
      <c r="U36" s="8">
        <v>33878645933</v>
      </c>
      <c r="V36" s="8"/>
      <c r="W36" s="8">
        <v>37812136968.251999</v>
      </c>
      <c r="X36" s="8"/>
      <c r="Y36" s="9">
        <v>9.6830165493626569E-3</v>
      </c>
    </row>
    <row r="37" spans="1:25" x14ac:dyDescent="0.55000000000000004">
      <c r="A37" s="4" t="s">
        <v>43</v>
      </c>
      <c r="C37" s="8">
        <v>2467600</v>
      </c>
      <c r="D37" s="8"/>
      <c r="E37" s="8">
        <v>35901347709</v>
      </c>
      <c r="F37" s="8"/>
      <c r="G37" s="8">
        <v>43980815795.400002</v>
      </c>
      <c r="H37" s="8"/>
      <c r="I37" s="8">
        <v>0</v>
      </c>
      <c r="J37" s="8"/>
      <c r="K37" s="8">
        <v>0</v>
      </c>
      <c r="L37" s="8"/>
      <c r="M37" s="8">
        <v>-582830</v>
      </c>
      <c r="N37" s="8"/>
      <c r="O37" s="8">
        <v>10862583636</v>
      </c>
      <c r="P37" s="8"/>
      <c r="Q37" s="8">
        <v>1884770</v>
      </c>
      <c r="R37" s="8"/>
      <c r="S37" s="8">
        <v>16410</v>
      </c>
      <c r="T37" s="8"/>
      <c r="U37" s="8">
        <v>27421698455</v>
      </c>
      <c r="V37" s="8"/>
      <c r="W37" s="8">
        <v>30745047699.584999</v>
      </c>
      <c r="X37" s="8"/>
      <c r="Y37" s="9">
        <v>7.8732605336743096E-3</v>
      </c>
    </row>
    <row r="38" spans="1:25" x14ac:dyDescent="0.55000000000000004">
      <c r="A38" s="4" t="s">
        <v>44</v>
      </c>
      <c r="C38" s="8">
        <v>3485911</v>
      </c>
      <c r="D38" s="8"/>
      <c r="E38" s="8">
        <v>49259132784</v>
      </c>
      <c r="F38" s="8"/>
      <c r="G38" s="8">
        <v>60581564130.022697</v>
      </c>
      <c r="H38" s="8"/>
      <c r="I38" s="8">
        <v>0</v>
      </c>
      <c r="J38" s="8"/>
      <c r="K38" s="8">
        <v>0</v>
      </c>
      <c r="L38" s="8"/>
      <c r="M38" s="8">
        <v>-538359</v>
      </c>
      <c r="N38" s="8"/>
      <c r="O38" s="8">
        <v>9704302664</v>
      </c>
      <c r="P38" s="8"/>
      <c r="Q38" s="8">
        <v>2947552</v>
      </c>
      <c r="R38" s="8"/>
      <c r="S38" s="8">
        <v>14802</v>
      </c>
      <c r="T38" s="8"/>
      <c r="U38" s="8">
        <v>41651624312</v>
      </c>
      <c r="V38" s="8"/>
      <c r="W38" s="8">
        <v>43370068199.0112</v>
      </c>
      <c r="X38" s="8"/>
      <c r="Y38" s="9">
        <v>1.1106304001559484E-2</v>
      </c>
    </row>
    <row r="39" spans="1:25" x14ac:dyDescent="0.55000000000000004">
      <c r="A39" s="4" t="s">
        <v>45</v>
      </c>
      <c r="C39" s="8">
        <v>15007</v>
      </c>
      <c r="D39" s="8"/>
      <c r="E39" s="8">
        <v>111761391</v>
      </c>
      <c r="F39" s="8"/>
      <c r="G39" s="8">
        <v>453423745.29825002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15007</v>
      </c>
      <c r="R39" s="8"/>
      <c r="S39" s="8">
        <v>21302</v>
      </c>
      <c r="T39" s="8"/>
      <c r="U39" s="8">
        <v>111761391</v>
      </c>
      <c r="V39" s="8"/>
      <c r="W39" s="8">
        <v>317777023.27170002</v>
      </c>
      <c r="X39" s="8"/>
      <c r="Y39" s="9">
        <v>8.1377050388097141E-5</v>
      </c>
    </row>
    <row r="40" spans="1:25" x14ac:dyDescent="0.55000000000000004">
      <c r="A40" s="4" t="s">
        <v>46</v>
      </c>
      <c r="C40" s="8">
        <v>1788784</v>
      </c>
      <c r="D40" s="8"/>
      <c r="E40" s="8">
        <v>77927037194</v>
      </c>
      <c r="F40" s="8"/>
      <c r="G40" s="8">
        <v>84657280402.871994</v>
      </c>
      <c r="H40" s="8"/>
      <c r="I40" s="8">
        <v>0</v>
      </c>
      <c r="J40" s="8"/>
      <c r="K40" s="8">
        <v>0</v>
      </c>
      <c r="L40" s="8"/>
      <c r="M40" s="8">
        <v>-600796</v>
      </c>
      <c r="N40" s="8"/>
      <c r="O40" s="8">
        <v>27386657675</v>
      </c>
      <c r="P40" s="8"/>
      <c r="Q40" s="8">
        <v>1187988</v>
      </c>
      <c r="R40" s="8"/>
      <c r="S40" s="8">
        <v>43980</v>
      </c>
      <c r="T40" s="8"/>
      <c r="U40" s="8">
        <v>51753808775</v>
      </c>
      <c r="V40" s="8"/>
      <c r="W40" s="8">
        <v>51936838352.171997</v>
      </c>
      <c r="X40" s="8"/>
      <c r="Y40" s="9">
        <v>1.330010165011055E-2</v>
      </c>
    </row>
    <row r="41" spans="1:25" x14ac:dyDescent="0.55000000000000004">
      <c r="A41" s="4" t="s">
        <v>47</v>
      </c>
      <c r="C41" s="8">
        <v>2486905</v>
      </c>
      <c r="D41" s="8"/>
      <c r="E41" s="8">
        <v>84619908680</v>
      </c>
      <c r="F41" s="8"/>
      <c r="G41" s="8">
        <v>70628123138.692505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2486905</v>
      </c>
      <c r="R41" s="8"/>
      <c r="S41" s="8">
        <v>30430</v>
      </c>
      <c r="T41" s="8"/>
      <c r="U41" s="8">
        <v>84619908680</v>
      </c>
      <c r="V41" s="8"/>
      <c r="W41" s="8">
        <v>75226243861.057495</v>
      </c>
      <c r="X41" s="8"/>
      <c r="Y41" s="9">
        <v>1.9264104667361368E-2</v>
      </c>
    </row>
    <row r="42" spans="1:25" x14ac:dyDescent="0.55000000000000004">
      <c r="A42" s="4" t="s">
        <v>48</v>
      </c>
      <c r="C42" s="8">
        <v>4994596</v>
      </c>
      <c r="D42" s="8"/>
      <c r="E42" s="8">
        <v>76852762575</v>
      </c>
      <c r="F42" s="8"/>
      <c r="G42" s="8">
        <v>89616050676.089996</v>
      </c>
      <c r="H42" s="8"/>
      <c r="I42" s="8">
        <v>0</v>
      </c>
      <c r="J42" s="8"/>
      <c r="K42" s="8">
        <v>0</v>
      </c>
      <c r="L42" s="8"/>
      <c r="M42" s="8">
        <v>-756034</v>
      </c>
      <c r="N42" s="8"/>
      <c r="O42" s="8">
        <v>12480374711</v>
      </c>
      <c r="P42" s="8"/>
      <c r="Q42" s="8">
        <v>4238562</v>
      </c>
      <c r="R42" s="8"/>
      <c r="S42" s="8">
        <v>16030</v>
      </c>
      <c r="T42" s="8"/>
      <c r="U42" s="8">
        <v>65219529076</v>
      </c>
      <c r="V42" s="8"/>
      <c r="W42" s="8">
        <v>67539881174.282997</v>
      </c>
      <c r="X42" s="8"/>
      <c r="Y42" s="9">
        <v>1.7295763730615796E-2</v>
      </c>
    </row>
    <row r="43" spans="1:25" x14ac:dyDescent="0.55000000000000004">
      <c r="A43" s="4" t="s">
        <v>49</v>
      </c>
      <c r="C43" s="8">
        <v>8915509</v>
      </c>
      <c r="D43" s="8"/>
      <c r="E43" s="8">
        <v>60300110395</v>
      </c>
      <c r="F43" s="8"/>
      <c r="G43" s="8">
        <v>109540026877.12199</v>
      </c>
      <c r="H43" s="8"/>
      <c r="I43" s="8">
        <v>0</v>
      </c>
      <c r="J43" s="8"/>
      <c r="K43" s="8">
        <v>0</v>
      </c>
      <c r="L43" s="8"/>
      <c r="M43" s="8">
        <v>-695416</v>
      </c>
      <c r="N43" s="8"/>
      <c r="O43" s="8">
        <v>7134423391</v>
      </c>
      <c r="P43" s="8"/>
      <c r="Q43" s="8">
        <v>8220093</v>
      </c>
      <c r="R43" s="8"/>
      <c r="S43" s="8">
        <v>10100</v>
      </c>
      <c r="T43" s="8"/>
      <c r="U43" s="8">
        <v>55596659189</v>
      </c>
      <c r="V43" s="8"/>
      <c r="W43" s="8">
        <v>82528952811.164993</v>
      </c>
      <c r="X43" s="8"/>
      <c r="Y43" s="9">
        <v>2.1134198697710445E-2</v>
      </c>
    </row>
    <row r="44" spans="1:25" x14ac:dyDescent="0.55000000000000004">
      <c r="A44" s="4" t="s">
        <v>50</v>
      </c>
      <c r="C44" s="8">
        <v>3769532</v>
      </c>
      <c r="D44" s="8"/>
      <c r="E44" s="8">
        <v>53801873078</v>
      </c>
      <c r="F44" s="8"/>
      <c r="G44" s="8">
        <v>69842258121.659393</v>
      </c>
      <c r="H44" s="8"/>
      <c r="I44" s="8">
        <v>0</v>
      </c>
      <c r="J44" s="8"/>
      <c r="K44" s="8">
        <v>0</v>
      </c>
      <c r="L44" s="8"/>
      <c r="M44" s="8">
        <v>-672369</v>
      </c>
      <c r="N44" s="8"/>
      <c r="O44" s="8">
        <v>11407711958</v>
      </c>
      <c r="P44" s="8"/>
      <c r="Q44" s="8">
        <v>3097163</v>
      </c>
      <c r="R44" s="8"/>
      <c r="S44" s="8">
        <v>15802</v>
      </c>
      <c r="T44" s="8"/>
      <c r="U44" s="8">
        <v>44205267558</v>
      </c>
      <c r="V44" s="8"/>
      <c r="W44" s="8">
        <v>48650168576.130302</v>
      </c>
      <c r="X44" s="8"/>
      <c r="Y44" s="9">
        <v>1.2458443907771821E-2</v>
      </c>
    </row>
    <row r="45" spans="1:25" x14ac:dyDescent="0.55000000000000004">
      <c r="A45" s="4" t="s">
        <v>51</v>
      </c>
      <c r="C45" s="8">
        <v>487852</v>
      </c>
      <c r="D45" s="8"/>
      <c r="E45" s="8">
        <v>407391063</v>
      </c>
      <c r="F45" s="8"/>
      <c r="G45" s="8">
        <v>1780248809.0826001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487852</v>
      </c>
      <c r="R45" s="8"/>
      <c r="S45" s="8">
        <v>3706</v>
      </c>
      <c r="T45" s="8"/>
      <c r="U45" s="8">
        <v>407391063</v>
      </c>
      <c r="V45" s="8"/>
      <c r="W45" s="8">
        <v>1797222033.9036</v>
      </c>
      <c r="X45" s="8"/>
      <c r="Y45" s="9">
        <v>4.602366354427248E-4</v>
      </c>
    </row>
    <row r="46" spans="1:25" x14ac:dyDescent="0.55000000000000004">
      <c r="A46" s="4" t="s">
        <v>52</v>
      </c>
      <c r="C46" s="8">
        <v>3767320</v>
      </c>
      <c r="D46" s="8"/>
      <c r="E46" s="8">
        <v>63356035869</v>
      </c>
      <c r="F46" s="8"/>
      <c r="G46" s="8">
        <v>73400127141.600006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3767320</v>
      </c>
      <c r="R46" s="8"/>
      <c r="S46" s="8">
        <v>17930</v>
      </c>
      <c r="T46" s="8"/>
      <c r="U46" s="8">
        <v>63356035869</v>
      </c>
      <c r="V46" s="8"/>
      <c r="W46" s="8">
        <v>67146136716.779999</v>
      </c>
      <c r="X46" s="8"/>
      <c r="Y46" s="9">
        <v>1.7194932769873678E-2</v>
      </c>
    </row>
    <row r="47" spans="1:25" x14ac:dyDescent="0.55000000000000004">
      <c r="A47" s="4" t="s">
        <v>53</v>
      </c>
      <c r="C47" s="8">
        <v>5007418</v>
      </c>
      <c r="D47" s="8"/>
      <c r="E47" s="8">
        <v>76482776816</v>
      </c>
      <c r="F47" s="8"/>
      <c r="G47" s="8">
        <v>149577597080.14499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5007418</v>
      </c>
      <c r="R47" s="8"/>
      <c r="S47" s="8">
        <v>28810</v>
      </c>
      <c r="T47" s="8"/>
      <c r="U47" s="8">
        <v>76482776816</v>
      </c>
      <c r="V47" s="8"/>
      <c r="W47" s="8">
        <v>143405343490.14899</v>
      </c>
      <c r="X47" s="8"/>
      <c r="Y47" s="9">
        <v>3.6723560888612262E-2</v>
      </c>
    </row>
    <row r="48" spans="1:25" x14ac:dyDescent="0.55000000000000004">
      <c r="A48" s="4" t="s">
        <v>54</v>
      </c>
      <c r="C48" s="8">
        <v>621795</v>
      </c>
      <c r="D48" s="8"/>
      <c r="E48" s="8">
        <v>10805350054</v>
      </c>
      <c r="F48" s="8"/>
      <c r="G48" s="8">
        <v>5575219784.1450005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621795</v>
      </c>
      <c r="R48" s="8"/>
      <c r="S48" s="8">
        <v>7490</v>
      </c>
      <c r="T48" s="8"/>
      <c r="U48" s="8">
        <v>10805350054</v>
      </c>
      <c r="V48" s="8"/>
      <c r="W48" s="8">
        <v>4629533944.9274998</v>
      </c>
      <c r="X48" s="8"/>
      <c r="Y48" s="9">
        <v>1.1855414001649188E-3</v>
      </c>
    </row>
    <row r="49" spans="1:25" x14ac:dyDescent="0.55000000000000004">
      <c r="A49" s="4" t="s">
        <v>55</v>
      </c>
      <c r="C49" s="8">
        <v>5027672</v>
      </c>
      <c r="D49" s="8"/>
      <c r="E49" s="8">
        <v>45599866991</v>
      </c>
      <c r="F49" s="8"/>
      <c r="G49" s="8">
        <v>49977573516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5027672</v>
      </c>
      <c r="R49" s="8"/>
      <c r="S49" s="8">
        <v>8680</v>
      </c>
      <c r="T49" s="8"/>
      <c r="U49" s="8">
        <v>45599866991</v>
      </c>
      <c r="V49" s="8"/>
      <c r="W49" s="8">
        <v>43380533811.888</v>
      </c>
      <c r="X49" s="8"/>
      <c r="Y49" s="9">
        <v>1.1108984059096841E-2</v>
      </c>
    </row>
    <row r="50" spans="1:25" x14ac:dyDescent="0.55000000000000004">
      <c r="A50" s="4" t="s">
        <v>56</v>
      </c>
      <c r="C50" s="8">
        <v>767144</v>
      </c>
      <c r="D50" s="8"/>
      <c r="E50" s="8">
        <v>27323880804</v>
      </c>
      <c r="F50" s="8"/>
      <c r="G50" s="8">
        <v>20284614519.119999</v>
      </c>
      <c r="H50" s="8"/>
      <c r="I50" s="8">
        <v>0</v>
      </c>
      <c r="J50" s="8"/>
      <c r="K50" s="8">
        <v>0</v>
      </c>
      <c r="L50" s="8"/>
      <c r="M50" s="8">
        <v>-767144</v>
      </c>
      <c r="N50" s="8"/>
      <c r="O50" s="8">
        <v>20370635959</v>
      </c>
      <c r="P50" s="8"/>
      <c r="Q50" s="8">
        <v>0</v>
      </c>
      <c r="R50" s="8"/>
      <c r="S50" s="8">
        <v>0</v>
      </c>
      <c r="T50" s="8"/>
      <c r="U50" s="8">
        <v>0</v>
      </c>
      <c r="V50" s="8"/>
      <c r="W50" s="8">
        <v>0</v>
      </c>
      <c r="X50" s="8"/>
      <c r="Y50" s="9">
        <v>0</v>
      </c>
    </row>
    <row r="51" spans="1:25" x14ac:dyDescent="0.55000000000000004">
      <c r="A51" s="4" t="s">
        <v>57</v>
      </c>
      <c r="C51" s="8">
        <v>3626550</v>
      </c>
      <c r="D51" s="8"/>
      <c r="E51" s="8">
        <v>14307602406</v>
      </c>
      <c r="F51" s="8"/>
      <c r="G51" s="8">
        <v>51587149713.525002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3626550</v>
      </c>
      <c r="R51" s="8"/>
      <c r="S51" s="8">
        <v>12050</v>
      </c>
      <c r="T51" s="8"/>
      <c r="U51" s="8">
        <v>14307602406</v>
      </c>
      <c r="V51" s="8"/>
      <c r="W51" s="8">
        <v>43439912931.375</v>
      </c>
      <c r="X51" s="8"/>
      <c r="Y51" s="9">
        <v>1.1124189996734323E-2</v>
      </c>
    </row>
    <row r="52" spans="1:25" x14ac:dyDescent="0.55000000000000004">
      <c r="A52" s="4" t="s">
        <v>58</v>
      </c>
      <c r="C52" s="8">
        <v>1420115</v>
      </c>
      <c r="D52" s="8"/>
      <c r="E52" s="8">
        <v>40001606508</v>
      </c>
      <c r="F52" s="8"/>
      <c r="G52" s="8">
        <v>70684905690.233994</v>
      </c>
      <c r="H52" s="8"/>
      <c r="I52" s="8">
        <v>0</v>
      </c>
      <c r="J52" s="8"/>
      <c r="K52" s="8">
        <v>0</v>
      </c>
      <c r="L52" s="8"/>
      <c r="M52" s="8">
        <v>-399288</v>
      </c>
      <c r="N52" s="8"/>
      <c r="O52" s="8">
        <v>20774386496</v>
      </c>
      <c r="P52" s="8"/>
      <c r="Q52" s="8">
        <v>1020827</v>
      </c>
      <c r="R52" s="8"/>
      <c r="S52" s="8">
        <v>43829</v>
      </c>
      <c r="T52" s="8"/>
      <c r="U52" s="8">
        <v>28754516335</v>
      </c>
      <c r="V52" s="8"/>
      <c r="W52" s="8">
        <v>44475612714.8311</v>
      </c>
      <c r="X52" s="8"/>
      <c r="Y52" s="9">
        <v>1.1389414312191476E-2</v>
      </c>
    </row>
    <row r="53" spans="1:25" x14ac:dyDescent="0.55000000000000004">
      <c r="A53" s="4" t="s">
        <v>59</v>
      </c>
      <c r="C53" s="8">
        <v>2772425</v>
      </c>
      <c r="D53" s="8"/>
      <c r="E53" s="8">
        <v>55134043125</v>
      </c>
      <c r="F53" s="8"/>
      <c r="G53" s="8">
        <v>55184723722.709999</v>
      </c>
      <c r="H53" s="8"/>
      <c r="I53" s="8">
        <v>960678</v>
      </c>
      <c r="J53" s="8"/>
      <c r="K53" s="8">
        <v>20477842446</v>
      </c>
      <c r="L53" s="8"/>
      <c r="M53" s="8">
        <v>0</v>
      </c>
      <c r="N53" s="8"/>
      <c r="O53" s="8">
        <v>0</v>
      </c>
      <c r="P53" s="8"/>
      <c r="Q53" s="8">
        <v>3733103</v>
      </c>
      <c r="R53" s="8"/>
      <c r="S53" s="8">
        <v>18971</v>
      </c>
      <c r="T53" s="8"/>
      <c r="U53" s="8">
        <v>75611885571</v>
      </c>
      <c r="V53" s="8"/>
      <c r="W53" s="8">
        <v>70399313865.772598</v>
      </c>
      <c r="X53" s="8"/>
      <c r="Y53" s="9">
        <v>1.8028013645417749E-2</v>
      </c>
    </row>
    <row r="54" spans="1:25" x14ac:dyDescent="0.55000000000000004">
      <c r="A54" s="4" t="s">
        <v>60</v>
      </c>
      <c r="C54" s="8">
        <v>1716308</v>
      </c>
      <c r="D54" s="8"/>
      <c r="E54" s="8">
        <v>38113038818</v>
      </c>
      <c r="F54" s="8"/>
      <c r="G54" s="8">
        <v>30453813018.09</v>
      </c>
      <c r="H54" s="8"/>
      <c r="I54" s="8">
        <v>0</v>
      </c>
      <c r="J54" s="8"/>
      <c r="K54" s="8">
        <v>0</v>
      </c>
      <c r="L54" s="8"/>
      <c r="M54" s="8">
        <v>-1716308</v>
      </c>
      <c r="N54" s="8"/>
      <c r="O54" s="8">
        <v>30982517009</v>
      </c>
      <c r="P54" s="8"/>
      <c r="Q54" s="8">
        <v>0</v>
      </c>
      <c r="R54" s="8"/>
      <c r="S54" s="8">
        <v>0</v>
      </c>
      <c r="T54" s="8"/>
      <c r="U54" s="8">
        <v>0</v>
      </c>
      <c r="V54" s="8"/>
      <c r="W54" s="8">
        <v>0</v>
      </c>
      <c r="X54" s="8"/>
      <c r="Y54" s="9">
        <v>0</v>
      </c>
    </row>
    <row r="55" spans="1:25" x14ac:dyDescent="0.55000000000000004">
      <c r="A55" s="4" t="s">
        <v>61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5765306</v>
      </c>
      <c r="J55" s="8"/>
      <c r="K55" s="8">
        <v>54390539533</v>
      </c>
      <c r="L55" s="8"/>
      <c r="M55" s="8">
        <v>0</v>
      </c>
      <c r="N55" s="8"/>
      <c r="O55" s="8">
        <v>0</v>
      </c>
      <c r="P55" s="8"/>
      <c r="Q55" s="8">
        <v>5765306</v>
      </c>
      <c r="R55" s="8"/>
      <c r="S55" s="8">
        <v>9177</v>
      </c>
      <c r="T55" s="8"/>
      <c r="U55" s="8">
        <v>54390539533</v>
      </c>
      <c r="V55" s="8"/>
      <c r="W55" s="8">
        <v>52593409293.686096</v>
      </c>
      <c r="X55" s="8"/>
      <c r="Y55" s="9">
        <v>1.3468237804326051E-2</v>
      </c>
    </row>
    <row r="56" spans="1:25" x14ac:dyDescent="0.55000000000000004">
      <c r="A56" s="4" t="s">
        <v>62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v>5437047</v>
      </c>
      <c r="J56" s="8"/>
      <c r="K56" s="8">
        <v>64560337178</v>
      </c>
      <c r="L56" s="8"/>
      <c r="M56" s="8">
        <v>-504468</v>
      </c>
      <c r="N56" s="8"/>
      <c r="O56" s="8">
        <v>6729679327</v>
      </c>
      <c r="P56" s="8"/>
      <c r="Q56" s="8">
        <v>4932579</v>
      </c>
      <c r="R56" s="8"/>
      <c r="S56" s="8">
        <v>10505</v>
      </c>
      <c r="T56" s="8"/>
      <c r="U56" s="8">
        <v>57868738387</v>
      </c>
      <c r="V56" s="8"/>
      <c r="W56" s="8">
        <v>51508432777.749702</v>
      </c>
      <c r="X56" s="8"/>
      <c r="Y56" s="9">
        <v>1.3190394593076105E-2</v>
      </c>
    </row>
    <row r="57" spans="1:25" x14ac:dyDescent="0.55000000000000004">
      <c r="A57" s="4" t="s">
        <v>63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2659024</v>
      </c>
      <c r="J57" s="8"/>
      <c r="K57" s="8">
        <v>56911391912</v>
      </c>
      <c r="L57" s="8"/>
      <c r="M57" s="8">
        <v>0</v>
      </c>
      <c r="N57" s="8"/>
      <c r="O57" s="8">
        <v>0</v>
      </c>
      <c r="P57" s="8"/>
      <c r="Q57" s="8">
        <v>2659024</v>
      </c>
      <c r="R57" s="8"/>
      <c r="S57" s="8">
        <v>21330</v>
      </c>
      <c r="T57" s="8"/>
      <c r="U57" s="8">
        <v>56911391912</v>
      </c>
      <c r="V57" s="8"/>
      <c r="W57" s="8">
        <v>56379515877.575996</v>
      </c>
      <c r="X57" s="8"/>
      <c r="Y57" s="9">
        <v>1.4437792440718017E-2</v>
      </c>
    </row>
    <row r="58" spans="1:25" x14ac:dyDescent="0.55000000000000004">
      <c r="A58" s="4" t="s">
        <v>64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v>73993219</v>
      </c>
      <c r="J58" s="8"/>
      <c r="K58" s="8">
        <v>45351693784</v>
      </c>
      <c r="L58" s="8"/>
      <c r="M58" s="8">
        <v>0</v>
      </c>
      <c r="N58" s="8"/>
      <c r="O58" s="8">
        <v>0</v>
      </c>
      <c r="P58" s="8"/>
      <c r="Q58" s="8">
        <v>73993219</v>
      </c>
      <c r="R58" s="8"/>
      <c r="S58" s="8">
        <v>533</v>
      </c>
      <c r="T58" s="8"/>
      <c r="U58" s="8">
        <v>45351693784</v>
      </c>
      <c r="V58" s="8"/>
      <c r="W58" s="8">
        <v>39203727331.924301</v>
      </c>
      <c r="X58" s="8"/>
      <c r="Y58" s="9">
        <v>1.0039378120058496E-2</v>
      </c>
    </row>
    <row r="59" spans="1:25" x14ac:dyDescent="0.55000000000000004">
      <c r="A59" s="4" t="s">
        <v>65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v>650804</v>
      </c>
      <c r="J59" s="8"/>
      <c r="K59" s="8">
        <v>4970143314</v>
      </c>
      <c r="L59" s="8"/>
      <c r="M59" s="8">
        <v>0</v>
      </c>
      <c r="N59" s="8"/>
      <c r="O59" s="8">
        <v>0</v>
      </c>
      <c r="P59" s="8"/>
      <c r="Q59" s="8">
        <v>650804</v>
      </c>
      <c r="R59" s="8"/>
      <c r="S59" s="8">
        <v>9569</v>
      </c>
      <c r="T59" s="8"/>
      <c r="U59" s="8">
        <v>4970143314</v>
      </c>
      <c r="V59" s="8"/>
      <c r="W59" s="8">
        <v>6190489592.3177996</v>
      </c>
      <c r="X59" s="8"/>
      <c r="Y59" s="9">
        <v>1.5852744112664098E-3</v>
      </c>
    </row>
    <row r="60" spans="1:25" x14ac:dyDescent="0.55000000000000004">
      <c r="A60" s="4" t="s">
        <v>66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v>2789534</v>
      </c>
      <c r="J60" s="8"/>
      <c r="K60" s="8">
        <v>9305958965</v>
      </c>
      <c r="L60" s="8"/>
      <c r="M60" s="8">
        <v>-1394767</v>
      </c>
      <c r="N60" s="8"/>
      <c r="O60" s="8">
        <v>6282847337</v>
      </c>
      <c r="P60" s="8"/>
      <c r="Q60" s="8">
        <v>1394767</v>
      </c>
      <c r="R60" s="8"/>
      <c r="S60" s="8">
        <v>4624</v>
      </c>
      <c r="T60" s="8"/>
      <c r="U60" s="8">
        <v>4652979491</v>
      </c>
      <c r="V60" s="8"/>
      <c r="W60" s="8">
        <v>6411028662.4823999</v>
      </c>
      <c r="X60" s="8"/>
      <c r="Y60" s="9">
        <v>1.6417505492846837E-3</v>
      </c>
    </row>
    <row r="61" spans="1:25" x14ac:dyDescent="0.55000000000000004">
      <c r="A61" s="4" t="s">
        <v>67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v>152287</v>
      </c>
      <c r="J61" s="8"/>
      <c r="K61" s="8">
        <v>3505851412</v>
      </c>
      <c r="L61" s="8"/>
      <c r="M61" s="8">
        <v>0</v>
      </c>
      <c r="N61" s="8"/>
      <c r="O61" s="8">
        <v>0</v>
      </c>
      <c r="P61" s="8"/>
      <c r="Q61" s="8">
        <v>152287</v>
      </c>
      <c r="R61" s="8"/>
      <c r="S61" s="8">
        <v>35620</v>
      </c>
      <c r="T61" s="8"/>
      <c r="U61" s="8">
        <v>3505851412</v>
      </c>
      <c r="V61" s="8"/>
      <c r="W61" s="8">
        <v>5392187385.507</v>
      </c>
      <c r="X61" s="8"/>
      <c r="Y61" s="9">
        <v>1.3808433978478353E-3</v>
      </c>
    </row>
    <row r="62" spans="1:25" x14ac:dyDescent="0.55000000000000004">
      <c r="A62" s="4" t="s">
        <v>68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v>396186</v>
      </c>
      <c r="J62" s="8"/>
      <c r="K62" s="8">
        <v>105776337691</v>
      </c>
      <c r="L62" s="8"/>
      <c r="M62" s="8">
        <v>-40922</v>
      </c>
      <c r="N62" s="8"/>
      <c r="O62" s="8">
        <v>10092816674</v>
      </c>
      <c r="P62" s="8"/>
      <c r="Q62" s="8">
        <v>355264</v>
      </c>
      <c r="R62" s="8"/>
      <c r="S62" s="8">
        <v>241422</v>
      </c>
      <c r="T62" s="8"/>
      <c r="U62" s="8">
        <v>94850713641</v>
      </c>
      <c r="V62" s="8"/>
      <c r="W62" s="8">
        <v>85258222562.822403</v>
      </c>
      <c r="X62" s="8"/>
      <c r="Y62" s="9">
        <v>2.1833116195950835E-2</v>
      </c>
    </row>
    <row r="63" spans="1:25" x14ac:dyDescent="0.55000000000000004">
      <c r="A63" s="4" t="s">
        <v>69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v>6460500</v>
      </c>
      <c r="J63" s="8"/>
      <c r="K63" s="8">
        <v>50196302074</v>
      </c>
      <c r="L63" s="8"/>
      <c r="M63" s="8">
        <v>0</v>
      </c>
      <c r="N63" s="8"/>
      <c r="O63" s="8">
        <v>0</v>
      </c>
      <c r="P63" s="8"/>
      <c r="Q63" s="8">
        <v>6460500</v>
      </c>
      <c r="R63" s="8"/>
      <c r="S63" s="8">
        <v>6610</v>
      </c>
      <c r="T63" s="8"/>
      <c r="U63" s="8">
        <v>50196302074</v>
      </c>
      <c r="V63" s="8"/>
      <c r="W63" s="8">
        <v>42449816765.25</v>
      </c>
      <c r="X63" s="8"/>
      <c r="Y63" s="9">
        <v>1.0870643957532717E-2</v>
      </c>
    </row>
    <row r="64" spans="1:25" x14ac:dyDescent="0.55000000000000004">
      <c r="A64" s="4" t="s">
        <v>70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v>1974301</v>
      </c>
      <c r="J64" s="8"/>
      <c r="K64" s="8">
        <v>61750448427</v>
      </c>
      <c r="L64" s="8"/>
      <c r="M64" s="8">
        <v>0</v>
      </c>
      <c r="N64" s="8"/>
      <c r="O64" s="8">
        <v>0</v>
      </c>
      <c r="P64" s="8"/>
      <c r="Q64" s="8">
        <v>1974301</v>
      </c>
      <c r="R64" s="8"/>
      <c r="S64" s="8">
        <v>27580</v>
      </c>
      <c r="T64" s="8"/>
      <c r="U64" s="8">
        <v>61750448427</v>
      </c>
      <c r="V64" s="8"/>
      <c r="W64" s="8">
        <v>54127236786.777222</v>
      </c>
      <c r="X64" s="8"/>
      <c r="Y64" s="9">
        <v>1.3861023777040023E-2</v>
      </c>
    </row>
    <row r="65" spans="1:25" x14ac:dyDescent="0.55000000000000004">
      <c r="A65" s="4" t="s">
        <v>71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v>1300224</v>
      </c>
      <c r="J65" s="8"/>
      <c r="K65" s="8">
        <v>36884029002</v>
      </c>
      <c r="L65" s="8"/>
      <c r="M65" s="8">
        <v>0</v>
      </c>
      <c r="N65" s="8"/>
      <c r="O65" s="8">
        <v>0</v>
      </c>
      <c r="P65" s="8"/>
      <c r="Q65" s="8">
        <v>1300224</v>
      </c>
      <c r="R65" s="8"/>
      <c r="S65" s="8">
        <v>28110</v>
      </c>
      <c r="T65" s="8"/>
      <c r="U65" s="8">
        <v>36884029002</v>
      </c>
      <c r="V65" s="8"/>
      <c r="W65" s="8">
        <v>36331828324.991997</v>
      </c>
      <c r="X65" s="8"/>
      <c r="Y65" s="9">
        <v>9.3039358033343046E-3</v>
      </c>
    </row>
    <row r="66" spans="1:25" x14ac:dyDescent="0.55000000000000004">
      <c r="A66" s="4" t="s">
        <v>72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v>5661117</v>
      </c>
      <c r="J66" s="8"/>
      <c r="K66" s="8">
        <v>44319506805</v>
      </c>
      <c r="L66" s="8"/>
      <c r="M66" s="8">
        <v>0</v>
      </c>
      <c r="N66" s="8"/>
      <c r="O66" s="8">
        <v>0</v>
      </c>
      <c r="P66" s="8"/>
      <c r="Q66" s="8">
        <v>5661117</v>
      </c>
      <c r="R66" s="8"/>
      <c r="S66" s="8">
        <v>6600</v>
      </c>
      <c r="T66" s="8"/>
      <c r="U66" s="8">
        <v>44319506805</v>
      </c>
      <c r="V66" s="8"/>
      <c r="W66" s="8">
        <v>37141060135.410004</v>
      </c>
      <c r="X66" s="8"/>
      <c r="Y66" s="9">
        <v>9.5111656940735506E-3</v>
      </c>
    </row>
    <row r="67" spans="1:25" ht="24.75" thickBot="1" x14ac:dyDescent="0.6">
      <c r="A67" s="4"/>
      <c r="C67" s="5"/>
      <c r="D67" s="5"/>
      <c r="E67" s="6">
        <f>SUM(E9:E66)</f>
        <v>1750176812900</v>
      </c>
      <c r="F67" s="5"/>
      <c r="G67" s="6">
        <f>SUM(G9:G66)</f>
        <v>2404037147871.8271</v>
      </c>
      <c r="H67" s="5"/>
      <c r="I67" s="5"/>
      <c r="J67" s="5"/>
      <c r="K67" s="6">
        <f>SUM(K9:K66)</f>
        <v>601728762313</v>
      </c>
      <c r="L67" s="5"/>
      <c r="M67" s="7"/>
      <c r="N67" s="5"/>
      <c r="O67" s="6">
        <f>SUM(O9:O66)</f>
        <v>421707766009</v>
      </c>
      <c r="P67" s="5"/>
      <c r="Q67" s="5"/>
      <c r="R67" s="5"/>
      <c r="S67" s="5"/>
      <c r="T67" s="5"/>
      <c r="U67" s="6">
        <f>SUM(U9:U66)</f>
        <v>1990943021953</v>
      </c>
      <c r="V67" s="5"/>
      <c r="W67" s="6">
        <f>SUM(W9:W66)</f>
        <v>2347802074189</v>
      </c>
      <c r="X67" s="5"/>
      <c r="Y67" s="10">
        <f>SUM(Y9:Y66)</f>
        <v>0.60123040276956341</v>
      </c>
    </row>
    <row r="68" spans="1:25" ht="24.75" thickTop="1" x14ac:dyDescent="0.55000000000000004"/>
    <row r="69" spans="1:25" s="13" customFormat="1" x14ac:dyDescent="0.55000000000000004">
      <c r="W69" s="14"/>
      <c r="Y69" s="14"/>
    </row>
    <row r="70" spans="1:25" x14ac:dyDescent="0.55000000000000004">
      <c r="W70" s="11"/>
    </row>
    <row r="71" spans="1:25" x14ac:dyDescent="0.55000000000000004">
      <c r="W71" s="1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view="pageLayout" zoomScaleNormal="70" workbookViewId="0">
      <selection activeCell="A4" sqref="A4:AK4"/>
    </sheetView>
  </sheetViews>
  <sheetFormatPr defaultRowHeight="24" x14ac:dyDescent="0.55000000000000004"/>
  <cols>
    <col min="1" max="1" width="34.85546875" style="4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9.285156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9.28515625" style="1" bestFit="1" customWidth="1"/>
    <col min="22" max="22" width="1" style="1" customWidth="1"/>
    <col min="23" max="23" width="18.140625" style="1" bestFit="1" customWidth="1"/>
    <col min="24" max="24" width="1" style="1" customWidth="1"/>
    <col min="25" max="25" width="8.140625" style="1" bestFit="1" customWidth="1"/>
    <col min="26" max="26" width="1" style="1" customWidth="1"/>
    <col min="27" max="27" width="16.85546875" style="1" bestFit="1" customWidth="1"/>
    <col min="28" max="28" width="1.5703125" style="1" customWidth="1"/>
    <col min="29" max="29" width="9.28515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24.75" x14ac:dyDescent="0.55000000000000004">
      <c r="A6" s="25" t="s">
        <v>74</v>
      </c>
      <c r="B6" s="25" t="s">
        <v>74</v>
      </c>
      <c r="C6" s="25" t="s">
        <v>74</v>
      </c>
      <c r="D6" s="25" t="s">
        <v>74</v>
      </c>
      <c r="E6" s="25" t="s">
        <v>74</v>
      </c>
      <c r="F6" s="25" t="s">
        <v>74</v>
      </c>
      <c r="G6" s="25" t="s">
        <v>74</v>
      </c>
      <c r="H6" s="25" t="s">
        <v>74</v>
      </c>
      <c r="I6" s="25" t="s">
        <v>74</v>
      </c>
      <c r="J6" s="25" t="s">
        <v>74</v>
      </c>
      <c r="K6" s="25" t="s">
        <v>74</v>
      </c>
      <c r="L6" s="25" t="s">
        <v>74</v>
      </c>
      <c r="M6" s="25" t="s">
        <v>74</v>
      </c>
      <c r="O6" s="25" t="s">
        <v>6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4.75" x14ac:dyDescent="0.55000000000000004">
      <c r="A7" s="24" t="s">
        <v>75</v>
      </c>
      <c r="C7" s="24" t="s">
        <v>76</v>
      </c>
      <c r="E7" s="24" t="s">
        <v>77</v>
      </c>
      <c r="G7" s="24" t="s">
        <v>78</v>
      </c>
      <c r="I7" s="24" t="s">
        <v>79</v>
      </c>
      <c r="K7" s="24" t="s">
        <v>80</v>
      </c>
      <c r="M7" s="24" t="s">
        <v>73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81</v>
      </c>
      <c r="AG7" s="24" t="s">
        <v>8</v>
      </c>
      <c r="AI7" s="24" t="s">
        <v>9</v>
      </c>
      <c r="AK7" s="24" t="s">
        <v>13</v>
      </c>
    </row>
    <row r="8" spans="1:37" ht="24.75" x14ac:dyDescent="0.55000000000000004">
      <c r="A8" s="25" t="s">
        <v>75</v>
      </c>
      <c r="C8" s="25" t="s">
        <v>76</v>
      </c>
      <c r="E8" s="25" t="s">
        <v>77</v>
      </c>
      <c r="G8" s="25" t="s">
        <v>78</v>
      </c>
      <c r="I8" s="25" t="s">
        <v>79</v>
      </c>
      <c r="K8" s="25" t="s">
        <v>80</v>
      </c>
      <c r="M8" s="25" t="s">
        <v>73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81</v>
      </c>
      <c r="AG8" s="25" t="s">
        <v>8</v>
      </c>
      <c r="AI8" s="25" t="s">
        <v>9</v>
      </c>
      <c r="AK8" s="25" t="s">
        <v>13</v>
      </c>
    </row>
    <row r="9" spans="1:37" x14ac:dyDescent="0.55000000000000004">
      <c r="A9" s="4" t="s">
        <v>82</v>
      </c>
      <c r="C9" s="1" t="s">
        <v>83</v>
      </c>
      <c r="E9" s="1" t="s">
        <v>83</v>
      </c>
      <c r="G9" s="1" t="s">
        <v>84</v>
      </c>
      <c r="I9" s="1" t="s">
        <v>85</v>
      </c>
      <c r="K9" s="3">
        <v>0</v>
      </c>
      <c r="M9" s="3">
        <v>0</v>
      </c>
      <c r="O9" s="3">
        <v>19845</v>
      </c>
      <c r="Q9" s="3">
        <v>16973633277</v>
      </c>
      <c r="S9" s="3">
        <v>18577664447</v>
      </c>
      <c r="U9" s="3">
        <v>0</v>
      </c>
      <c r="W9" s="3">
        <v>0</v>
      </c>
      <c r="Y9" s="3">
        <v>0</v>
      </c>
      <c r="AA9" s="3">
        <v>0</v>
      </c>
      <c r="AB9" s="3"/>
      <c r="AC9" s="3">
        <v>19845</v>
      </c>
      <c r="AE9" s="3">
        <v>955656</v>
      </c>
      <c r="AG9" s="3">
        <v>16973633277</v>
      </c>
      <c r="AI9" s="3">
        <v>18961555914</v>
      </c>
      <c r="AK9" s="9">
        <v>4.8557176197443347E-3</v>
      </c>
    </row>
    <row r="10" spans="1:37" x14ac:dyDescent="0.55000000000000004">
      <c r="A10" s="4" t="s">
        <v>86</v>
      </c>
      <c r="C10" s="1" t="s">
        <v>83</v>
      </c>
      <c r="E10" s="1" t="s">
        <v>83</v>
      </c>
      <c r="G10" s="1" t="s">
        <v>87</v>
      </c>
      <c r="I10" s="1" t="s">
        <v>88</v>
      </c>
      <c r="K10" s="3">
        <v>0</v>
      </c>
      <c r="M10" s="3">
        <v>0</v>
      </c>
      <c r="O10" s="3">
        <v>28210</v>
      </c>
      <c r="Q10" s="3">
        <v>23767863879</v>
      </c>
      <c r="S10" s="3">
        <v>25923873116</v>
      </c>
      <c r="U10" s="3">
        <v>120000</v>
      </c>
      <c r="W10" s="3">
        <v>110609044252</v>
      </c>
      <c r="Y10" s="3">
        <v>50000</v>
      </c>
      <c r="AA10" s="3">
        <v>46387090820</v>
      </c>
      <c r="AB10" s="3"/>
      <c r="AC10" s="3">
        <v>98210</v>
      </c>
      <c r="AE10" s="3">
        <v>930532</v>
      </c>
      <c r="AG10" s="3">
        <v>89043628279</v>
      </c>
      <c r="AI10" s="3">
        <v>91370983726</v>
      </c>
      <c r="AK10" s="9">
        <v>2.3398485737350923E-2</v>
      </c>
    </row>
    <row r="11" spans="1:37" x14ac:dyDescent="0.55000000000000004">
      <c r="A11" s="4" t="s">
        <v>89</v>
      </c>
      <c r="C11" s="1" t="s">
        <v>83</v>
      </c>
      <c r="E11" s="1" t="s">
        <v>83</v>
      </c>
      <c r="G11" s="1" t="s">
        <v>90</v>
      </c>
      <c r="I11" s="1" t="s">
        <v>91</v>
      </c>
      <c r="K11" s="3">
        <v>0</v>
      </c>
      <c r="M11" s="3">
        <v>0</v>
      </c>
      <c r="O11" s="3">
        <v>23636</v>
      </c>
      <c r="Q11" s="3">
        <v>17581054627</v>
      </c>
      <c r="S11" s="3">
        <v>20324646378</v>
      </c>
      <c r="U11" s="3">
        <v>0</v>
      </c>
      <c r="W11" s="3">
        <v>0</v>
      </c>
      <c r="Y11" s="3">
        <v>0</v>
      </c>
      <c r="AA11" s="3">
        <v>0</v>
      </c>
      <c r="AB11" s="3"/>
      <c r="AC11" s="3">
        <v>23636</v>
      </c>
      <c r="AE11" s="3">
        <v>868901</v>
      </c>
      <c r="AG11" s="3">
        <v>17581054627</v>
      </c>
      <c r="AI11" s="3">
        <v>20533621642</v>
      </c>
      <c r="AK11" s="9">
        <v>5.2582957251206828E-3</v>
      </c>
    </row>
    <row r="12" spans="1:37" x14ac:dyDescent="0.55000000000000004">
      <c r="A12" s="4" t="s">
        <v>92</v>
      </c>
      <c r="C12" s="1" t="s">
        <v>83</v>
      </c>
      <c r="E12" s="1" t="s">
        <v>83</v>
      </c>
      <c r="G12" s="1" t="s">
        <v>93</v>
      </c>
      <c r="I12" s="1" t="s">
        <v>94</v>
      </c>
      <c r="K12" s="3">
        <v>0</v>
      </c>
      <c r="M12" s="3">
        <v>0</v>
      </c>
      <c r="O12" s="3">
        <v>63542</v>
      </c>
      <c r="Q12" s="3">
        <v>46803136937</v>
      </c>
      <c r="S12" s="3">
        <v>54097032181</v>
      </c>
      <c r="U12" s="3">
        <v>0</v>
      </c>
      <c r="W12" s="3">
        <v>0</v>
      </c>
      <c r="Y12" s="3">
        <v>0</v>
      </c>
      <c r="AA12" s="3">
        <v>0</v>
      </c>
      <c r="AB12" s="3"/>
      <c r="AC12" s="3">
        <v>63542</v>
      </c>
      <c r="AE12" s="3">
        <v>858154</v>
      </c>
      <c r="AG12" s="3">
        <v>46803136937</v>
      </c>
      <c r="AI12" s="3">
        <v>54518938119</v>
      </c>
      <c r="AK12" s="9">
        <v>1.3961331529693758E-2</v>
      </c>
    </row>
    <row r="13" spans="1:37" x14ac:dyDescent="0.55000000000000004">
      <c r="A13" s="4" t="s">
        <v>95</v>
      </c>
      <c r="C13" s="1" t="s">
        <v>83</v>
      </c>
      <c r="E13" s="1" t="s">
        <v>83</v>
      </c>
      <c r="G13" s="1" t="s">
        <v>96</v>
      </c>
      <c r="I13" s="1" t="s">
        <v>97</v>
      </c>
      <c r="K13" s="3">
        <v>0</v>
      </c>
      <c r="M13" s="3">
        <v>0</v>
      </c>
      <c r="O13" s="3">
        <v>74709</v>
      </c>
      <c r="Q13" s="3">
        <v>65567653144</v>
      </c>
      <c r="S13" s="3">
        <v>71727285539</v>
      </c>
      <c r="U13" s="3">
        <v>0</v>
      </c>
      <c r="W13" s="3">
        <v>0</v>
      </c>
      <c r="Y13" s="3">
        <v>0</v>
      </c>
      <c r="AA13" s="3">
        <v>0</v>
      </c>
      <c r="AB13" s="3"/>
      <c r="AC13" s="3">
        <v>74709</v>
      </c>
      <c r="AE13" s="3">
        <v>973358</v>
      </c>
      <c r="AG13" s="3">
        <v>65567653144</v>
      </c>
      <c r="AI13" s="3">
        <v>72705422580</v>
      </c>
      <c r="AK13" s="9">
        <v>1.8618567119378829E-2</v>
      </c>
    </row>
    <row r="14" spans="1:37" x14ac:dyDescent="0.55000000000000004">
      <c r="A14" s="4" t="s">
        <v>98</v>
      </c>
      <c r="C14" s="1" t="s">
        <v>83</v>
      </c>
      <c r="E14" s="1" t="s">
        <v>83</v>
      </c>
      <c r="G14" s="1" t="s">
        <v>99</v>
      </c>
      <c r="I14" s="1" t="s">
        <v>100</v>
      </c>
      <c r="K14" s="3">
        <v>0</v>
      </c>
      <c r="M14" s="3">
        <v>0</v>
      </c>
      <c r="O14" s="3">
        <v>56716</v>
      </c>
      <c r="Q14" s="3">
        <v>48991959113</v>
      </c>
      <c r="S14" s="3">
        <v>53369552590</v>
      </c>
      <c r="U14" s="3">
        <v>0</v>
      </c>
      <c r="W14" s="3">
        <v>0</v>
      </c>
      <c r="Y14" s="3">
        <v>0</v>
      </c>
      <c r="AA14" s="3">
        <v>0</v>
      </c>
      <c r="AB14" s="3"/>
      <c r="AC14" s="3">
        <v>56716</v>
      </c>
      <c r="AE14" s="3">
        <v>952069</v>
      </c>
      <c r="AG14" s="3">
        <v>48991959113</v>
      </c>
      <c r="AI14" s="3">
        <v>53987758348</v>
      </c>
      <c r="AK14" s="9">
        <v>1.3825305826687386E-2</v>
      </c>
    </row>
    <row r="15" spans="1:37" x14ac:dyDescent="0.55000000000000004">
      <c r="A15" s="4" t="s">
        <v>101</v>
      </c>
      <c r="C15" s="1" t="s">
        <v>83</v>
      </c>
      <c r="E15" s="1" t="s">
        <v>83</v>
      </c>
      <c r="G15" s="1" t="s">
        <v>102</v>
      </c>
      <c r="I15" s="1" t="s">
        <v>103</v>
      </c>
      <c r="K15" s="3">
        <v>15</v>
      </c>
      <c r="M15" s="3">
        <v>15</v>
      </c>
      <c r="O15" s="3">
        <v>200000</v>
      </c>
      <c r="Q15" s="3">
        <v>192118503125</v>
      </c>
      <c r="S15" s="3">
        <v>190565453750</v>
      </c>
      <c r="U15" s="3">
        <v>0</v>
      </c>
      <c r="W15" s="3">
        <v>0</v>
      </c>
      <c r="Y15" s="3">
        <v>0</v>
      </c>
      <c r="AA15" s="3">
        <v>0</v>
      </c>
      <c r="AB15" s="3"/>
      <c r="AC15" s="3">
        <v>200000</v>
      </c>
      <c r="AE15" s="3">
        <v>960000</v>
      </c>
      <c r="AG15" s="3">
        <v>192118503125</v>
      </c>
      <c r="AI15" s="3">
        <v>191965200000</v>
      </c>
      <c r="AK15" s="9">
        <v>4.9158877480593291E-2</v>
      </c>
    </row>
    <row r="16" spans="1:37" x14ac:dyDescent="0.55000000000000004">
      <c r="A16" s="4" t="s">
        <v>104</v>
      </c>
      <c r="C16" s="1" t="s">
        <v>83</v>
      </c>
      <c r="E16" s="1" t="s">
        <v>83</v>
      </c>
      <c r="G16" s="1" t="s">
        <v>105</v>
      </c>
      <c r="I16" s="1" t="s">
        <v>106</v>
      </c>
      <c r="K16" s="3">
        <v>15</v>
      </c>
      <c r="M16" s="3">
        <v>15</v>
      </c>
      <c r="O16" s="3">
        <v>1000</v>
      </c>
      <c r="Q16" s="3">
        <v>1000181250</v>
      </c>
      <c r="S16" s="3">
        <v>999816750</v>
      </c>
      <c r="U16" s="3">
        <v>0</v>
      </c>
      <c r="W16" s="3">
        <v>0</v>
      </c>
      <c r="Y16" s="3">
        <v>1000</v>
      </c>
      <c r="AA16" s="3">
        <v>1000000000</v>
      </c>
      <c r="AB16" s="3"/>
      <c r="AC16" s="3">
        <v>0</v>
      </c>
      <c r="AE16" s="3">
        <v>0</v>
      </c>
      <c r="AG16" s="3">
        <v>0</v>
      </c>
      <c r="AI16" s="3">
        <v>0</v>
      </c>
      <c r="AK16" s="9">
        <v>0</v>
      </c>
    </row>
    <row r="17" spans="1:37" x14ac:dyDescent="0.55000000000000004">
      <c r="A17" s="4" t="s">
        <v>107</v>
      </c>
      <c r="C17" s="1" t="s">
        <v>83</v>
      </c>
      <c r="E17" s="1" t="s">
        <v>83</v>
      </c>
      <c r="G17" s="1" t="s">
        <v>108</v>
      </c>
      <c r="I17" s="1" t="s">
        <v>109</v>
      </c>
      <c r="K17" s="3">
        <v>15</v>
      </c>
      <c r="M17" s="3">
        <v>15</v>
      </c>
      <c r="O17" s="3">
        <v>200000</v>
      </c>
      <c r="Q17" s="3">
        <v>193780000000</v>
      </c>
      <c r="S17" s="3">
        <v>209961937500</v>
      </c>
      <c r="U17" s="3">
        <v>0</v>
      </c>
      <c r="W17" s="3">
        <v>0</v>
      </c>
      <c r="Y17" s="3">
        <v>0</v>
      </c>
      <c r="AA17" s="3">
        <v>0</v>
      </c>
      <c r="AB17" s="3"/>
      <c r="AC17" s="3">
        <v>200000</v>
      </c>
      <c r="AE17" s="3">
        <v>1020000</v>
      </c>
      <c r="AG17" s="3">
        <v>193780000000</v>
      </c>
      <c r="AI17" s="3">
        <v>203963025000</v>
      </c>
      <c r="AK17" s="9">
        <v>5.2231307323130367E-2</v>
      </c>
    </row>
    <row r="18" spans="1:37" x14ac:dyDescent="0.55000000000000004">
      <c r="A18" s="4" t="s">
        <v>110</v>
      </c>
      <c r="C18" s="1" t="s">
        <v>83</v>
      </c>
      <c r="E18" s="1" t="s">
        <v>83</v>
      </c>
      <c r="G18" s="1" t="s">
        <v>111</v>
      </c>
      <c r="I18" s="1" t="s">
        <v>112</v>
      </c>
      <c r="K18" s="3">
        <v>15</v>
      </c>
      <c r="M18" s="3">
        <v>15</v>
      </c>
      <c r="O18" s="3">
        <v>500000</v>
      </c>
      <c r="Q18" s="3">
        <v>486951346998</v>
      </c>
      <c r="S18" s="3">
        <v>499908375181</v>
      </c>
      <c r="U18" s="3">
        <v>0</v>
      </c>
      <c r="W18" s="3">
        <v>0</v>
      </c>
      <c r="Y18" s="3">
        <v>0</v>
      </c>
      <c r="AA18" s="3">
        <v>0</v>
      </c>
      <c r="AB18" s="3"/>
      <c r="AC18" s="3">
        <v>500000</v>
      </c>
      <c r="AE18" s="3">
        <v>998500</v>
      </c>
      <c r="AG18" s="3">
        <v>486951346998</v>
      </c>
      <c r="AI18" s="3">
        <v>499159510937</v>
      </c>
      <c r="AK18" s="9">
        <v>0.12782588324042507</v>
      </c>
    </row>
    <row r="19" spans="1:37" x14ac:dyDescent="0.55000000000000004">
      <c r="A19" s="4" t="s">
        <v>113</v>
      </c>
      <c r="C19" s="1" t="s">
        <v>83</v>
      </c>
      <c r="E19" s="1" t="s">
        <v>83</v>
      </c>
      <c r="G19" s="1" t="s">
        <v>114</v>
      </c>
      <c r="I19" s="1" t="s">
        <v>115</v>
      </c>
      <c r="K19" s="3">
        <v>18</v>
      </c>
      <c r="M19" s="3">
        <v>18</v>
      </c>
      <c r="O19" s="3">
        <v>1000</v>
      </c>
      <c r="Q19" s="3">
        <v>930674250</v>
      </c>
      <c r="S19" s="3">
        <v>999818750</v>
      </c>
      <c r="U19" s="3">
        <v>0</v>
      </c>
      <c r="W19" s="3">
        <v>0</v>
      </c>
      <c r="Y19" s="3">
        <v>0</v>
      </c>
      <c r="AA19" s="3">
        <v>0</v>
      </c>
      <c r="AB19" s="3"/>
      <c r="AC19" s="3">
        <v>1000</v>
      </c>
      <c r="AE19" s="3">
        <v>1000000</v>
      </c>
      <c r="AG19" s="3">
        <v>930674250</v>
      </c>
      <c r="AI19" s="3">
        <v>999818750</v>
      </c>
      <c r="AK19" s="9">
        <v>2.5603582021142341E-4</v>
      </c>
    </row>
    <row r="20" spans="1:37" x14ac:dyDescent="0.55000000000000004">
      <c r="A20" s="4" t="s">
        <v>116</v>
      </c>
      <c r="C20" s="1" t="s">
        <v>83</v>
      </c>
      <c r="E20" s="1" t="s">
        <v>83</v>
      </c>
      <c r="G20" s="1" t="s">
        <v>117</v>
      </c>
      <c r="I20" s="1" t="s">
        <v>118</v>
      </c>
      <c r="K20" s="3">
        <v>18</v>
      </c>
      <c r="M20" s="3">
        <v>18</v>
      </c>
      <c r="O20" s="3">
        <v>0</v>
      </c>
      <c r="Q20" s="3">
        <v>0</v>
      </c>
      <c r="S20" s="3">
        <v>0</v>
      </c>
      <c r="U20" s="3">
        <v>50000</v>
      </c>
      <c r="W20" s="3">
        <v>50009012486</v>
      </c>
      <c r="Y20" s="3">
        <v>0</v>
      </c>
      <c r="AA20" s="3">
        <v>0</v>
      </c>
      <c r="AB20" s="3"/>
      <c r="AC20" s="3">
        <v>50000</v>
      </c>
      <c r="AE20" s="3">
        <v>999999</v>
      </c>
      <c r="AG20" s="3">
        <v>50009012486</v>
      </c>
      <c r="AI20" s="3">
        <v>49990887509</v>
      </c>
      <c r="AK20" s="9">
        <v>1.2801778208764153E-2</v>
      </c>
    </row>
    <row r="21" spans="1:37" x14ac:dyDescent="0.55000000000000004">
      <c r="A21" s="4" t="s">
        <v>119</v>
      </c>
      <c r="C21" s="1" t="s">
        <v>83</v>
      </c>
      <c r="E21" s="1" t="s">
        <v>83</v>
      </c>
      <c r="G21" s="1" t="s">
        <v>120</v>
      </c>
      <c r="I21" s="1" t="s">
        <v>121</v>
      </c>
      <c r="K21" s="3">
        <v>0</v>
      </c>
      <c r="M21" s="3">
        <v>0</v>
      </c>
      <c r="O21" s="3">
        <v>0</v>
      </c>
      <c r="Q21" s="3">
        <v>0</v>
      </c>
      <c r="S21" s="3">
        <v>0</v>
      </c>
      <c r="U21" s="3">
        <v>50000</v>
      </c>
      <c r="W21" s="3">
        <v>43722923340</v>
      </c>
      <c r="Y21" s="3">
        <v>0</v>
      </c>
      <c r="AA21" s="3">
        <v>0</v>
      </c>
      <c r="AB21" s="3"/>
      <c r="AC21" s="3">
        <v>50000</v>
      </c>
      <c r="AE21" s="3">
        <v>881110</v>
      </c>
      <c r="AG21" s="3">
        <v>43722923340</v>
      </c>
      <c r="AI21" s="3">
        <v>44047514940</v>
      </c>
      <c r="AK21" s="9">
        <v>1.1279786077164311E-2</v>
      </c>
    </row>
    <row r="22" spans="1:37" x14ac:dyDescent="0.55000000000000004">
      <c r="A22" s="4" t="s">
        <v>122</v>
      </c>
      <c r="C22" s="1" t="s">
        <v>83</v>
      </c>
      <c r="E22" s="1" t="s">
        <v>83</v>
      </c>
      <c r="G22" s="1" t="s">
        <v>123</v>
      </c>
      <c r="I22" s="1" t="s">
        <v>124</v>
      </c>
      <c r="K22" s="3">
        <v>0</v>
      </c>
      <c r="M22" s="3">
        <v>0</v>
      </c>
      <c r="O22" s="3">
        <v>0</v>
      </c>
      <c r="Q22" s="3">
        <v>0</v>
      </c>
      <c r="S22" s="3">
        <v>0</v>
      </c>
      <c r="U22" s="3">
        <v>70000</v>
      </c>
      <c r="W22" s="3">
        <v>65335839974</v>
      </c>
      <c r="Y22" s="3">
        <v>0</v>
      </c>
      <c r="AA22" s="3">
        <v>0</v>
      </c>
      <c r="AB22" s="3"/>
      <c r="AC22" s="3">
        <v>70000</v>
      </c>
      <c r="AE22" s="3">
        <v>944015</v>
      </c>
      <c r="AG22" s="3">
        <v>65335839971</v>
      </c>
      <c r="AI22" s="3">
        <v>66069072809</v>
      </c>
      <c r="AK22" s="9">
        <v>1.6919115837006022E-2</v>
      </c>
    </row>
    <row r="23" spans="1:37" ht="24.75" thickBot="1" x14ac:dyDescent="0.6">
      <c r="Q23" s="15">
        <f>SUM(Q9:Q22)</f>
        <v>1094466006600</v>
      </c>
      <c r="S23" s="15">
        <f>SUM(S9:S22)</f>
        <v>1146455456182</v>
      </c>
      <c r="W23" s="15">
        <f>SUM(W9:W22)</f>
        <v>269676820052</v>
      </c>
      <c r="AA23" s="15">
        <f>SUM(AA9:AA22)</f>
        <v>47387090820</v>
      </c>
      <c r="AB23" s="3"/>
      <c r="AG23" s="15">
        <f>SUM(AG9:AG22)</f>
        <v>1317809365547</v>
      </c>
      <c r="AI23" s="15">
        <f>SUM(AI9:AI22)</f>
        <v>1368273310274</v>
      </c>
      <c r="AK23" s="10">
        <f>SUM(AK9:AK22)</f>
        <v>0.35039048754527052</v>
      </c>
    </row>
    <row r="24" spans="1:37" ht="24.75" thickTop="1" x14ac:dyDescent="0.55000000000000004">
      <c r="Q24" s="3"/>
      <c r="S24" s="3"/>
      <c r="AG24" s="3"/>
      <c r="AI24" s="3"/>
    </row>
    <row r="25" spans="1:37" x14ac:dyDescent="0.55000000000000004"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>
        <f t="shared" ref="AJ25" si="0">AJ24-AJ23</f>
        <v>0</v>
      </c>
      <c r="AK25" s="1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I10" sqref="I1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 x14ac:dyDescent="0.55000000000000004">
      <c r="A6" s="24" t="s">
        <v>126</v>
      </c>
      <c r="C6" s="25" t="s">
        <v>127</v>
      </c>
      <c r="D6" s="25" t="s">
        <v>127</v>
      </c>
      <c r="E6" s="25" t="s">
        <v>127</v>
      </c>
      <c r="F6" s="25" t="s">
        <v>127</v>
      </c>
      <c r="G6" s="25" t="s">
        <v>127</v>
      </c>
      <c r="H6" s="25" t="s">
        <v>127</v>
      </c>
      <c r="I6" s="25" t="s">
        <v>127</v>
      </c>
      <c r="K6" s="25" t="s">
        <v>235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 x14ac:dyDescent="0.55000000000000004">
      <c r="A7" s="25" t="s">
        <v>126</v>
      </c>
      <c r="C7" s="25" t="s">
        <v>128</v>
      </c>
      <c r="E7" s="25" t="s">
        <v>129</v>
      </c>
      <c r="G7" s="25" t="s">
        <v>130</v>
      </c>
      <c r="I7" s="25" t="s">
        <v>80</v>
      </c>
      <c r="K7" s="25" t="s">
        <v>131</v>
      </c>
      <c r="M7" s="25" t="s">
        <v>132</v>
      </c>
      <c r="O7" s="25" t="s">
        <v>133</v>
      </c>
      <c r="Q7" s="25" t="s">
        <v>131</v>
      </c>
      <c r="S7" s="25" t="s">
        <v>125</v>
      </c>
    </row>
    <row r="8" spans="1:19" x14ac:dyDescent="0.55000000000000004">
      <c r="A8" s="1" t="s">
        <v>134</v>
      </c>
      <c r="C8" s="1" t="s">
        <v>135</v>
      </c>
      <c r="E8" s="1" t="s">
        <v>136</v>
      </c>
      <c r="G8" s="1" t="s">
        <v>137</v>
      </c>
      <c r="I8" s="1">
        <v>8</v>
      </c>
      <c r="K8" s="3">
        <v>122163104557</v>
      </c>
      <c r="M8" s="3">
        <v>411368867063</v>
      </c>
      <c r="O8" s="3">
        <v>521185791000</v>
      </c>
      <c r="Q8" s="3">
        <f>K8+M8-O8</f>
        <v>12346180620</v>
      </c>
      <c r="S8" s="9">
        <v>3.161637528322088E-3</v>
      </c>
    </row>
    <row r="9" spans="1:19" x14ac:dyDescent="0.55000000000000004">
      <c r="A9" s="1" t="s">
        <v>138</v>
      </c>
      <c r="C9" s="1" t="s">
        <v>139</v>
      </c>
      <c r="E9" s="1" t="s">
        <v>136</v>
      </c>
      <c r="G9" s="1" t="s">
        <v>140</v>
      </c>
      <c r="I9" s="1">
        <v>10</v>
      </c>
      <c r="K9" s="3">
        <v>52450862782</v>
      </c>
      <c r="M9" s="3">
        <v>207023755039</v>
      </c>
      <c r="O9" s="3">
        <v>246666482393</v>
      </c>
      <c r="Q9" s="3">
        <f>K9+M9-O9</f>
        <v>12808135428</v>
      </c>
      <c r="S9" s="9">
        <v>3.2799359480775595E-3</v>
      </c>
    </row>
    <row r="10" spans="1:19" ht="24.75" thickBot="1" x14ac:dyDescent="0.6">
      <c r="K10" s="15">
        <f t="shared" ref="K10:Q10" si="0">SUM(K8:K9)</f>
        <v>174613967339</v>
      </c>
      <c r="L10" s="3">
        <f t="shared" si="0"/>
        <v>0</v>
      </c>
      <c r="M10" s="15">
        <f t="shared" si="0"/>
        <v>618392622102</v>
      </c>
      <c r="N10" s="3">
        <f t="shared" si="0"/>
        <v>0</v>
      </c>
      <c r="O10" s="15">
        <f t="shared" si="0"/>
        <v>767852273393</v>
      </c>
      <c r="P10" s="3">
        <f t="shared" si="0"/>
        <v>0</v>
      </c>
      <c r="Q10" s="15">
        <f t="shared" si="0"/>
        <v>25154316048</v>
      </c>
      <c r="S10" s="10">
        <f>SUM(S8:S9)</f>
        <v>6.4415734763996479E-3</v>
      </c>
    </row>
    <row r="11" spans="1:19" ht="24.75" thickTop="1" x14ac:dyDescent="0.55000000000000004">
      <c r="S11" s="1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L5" sqref="L5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" style="1" bestFit="1" customWidth="1"/>
    <col min="10" max="16384" width="9.140625" style="1"/>
  </cols>
  <sheetData>
    <row r="2" spans="1:9" ht="24.75" x14ac:dyDescent="0.55000000000000004">
      <c r="A2" s="26" t="s">
        <v>0</v>
      </c>
      <c r="B2" s="26"/>
      <c r="C2" s="26"/>
      <c r="D2" s="26"/>
      <c r="E2" s="26"/>
      <c r="F2" s="26"/>
      <c r="G2" s="26"/>
    </row>
    <row r="3" spans="1:9" ht="24.75" x14ac:dyDescent="0.55000000000000004">
      <c r="A3" s="26" t="s">
        <v>141</v>
      </c>
      <c r="B3" s="26"/>
      <c r="C3" s="26"/>
      <c r="D3" s="26"/>
      <c r="E3" s="26"/>
      <c r="F3" s="26"/>
      <c r="G3" s="26"/>
    </row>
    <row r="4" spans="1:9" ht="24.75" x14ac:dyDescent="0.55000000000000004">
      <c r="A4" s="26" t="s">
        <v>2</v>
      </c>
      <c r="B4" s="26"/>
      <c r="C4" s="26"/>
      <c r="D4" s="26"/>
      <c r="E4" s="26"/>
      <c r="F4" s="26"/>
      <c r="G4" s="26"/>
    </row>
    <row r="6" spans="1:9" ht="24.75" x14ac:dyDescent="0.55000000000000004">
      <c r="A6" s="25" t="s">
        <v>145</v>
      </c>
      <c r="C6" s="25" t="s">
        <v>131</v>
      </c>
      <c r="E6" s="25" t="s">
        <v>224</v>
      </c>
      <c r="G6" s="25" t="s">
        <v>13</v>
      </c>
    </row>
    <row r="7" spans="1:9" x14ac:dyDescent="0.55000000000000004">
      <c r="A7" s="4" t="s">
        <v>232</v>
      </c>
      <c r="C7" s="3">
        <f>'سرمایه‌گذاری در سهام'!I89</f>
        <v>-226067609115</v>
      </c>
      <c r="E7" s="9">
        <f>C7/$C$11</f>
        <v>1.0555964807754152</v>
      </c>
      <c r="G7" s="9">
        <v>3.016917951154514E-2</v>
      </c>
      <c r="I7" s="14"/>
    </row>
    <row r="8" spans="1:9" x14ac:dyDescent="0.55000000000000004">
      <c r="A8" s="4" t="s">
        <v>233</v>
      </c>
      <c r="C8" s="3">
        <f>'سرمایه‌گذاری در اوراق بهادار'!I28</f>
        <v>11525589686</v>
      </c>
      <c r="E8" s="9">
        <f t="shared" ref="E8:E10" si="0">C8/$C$11</f>
        <v>-5.3817404266942211E-2</v>
      </c>
      <c r="G8" s="9">
        <v>2.9514987678270002E-3</v>
      </c>
      <c r="I8" s="14"/>
    </row>
    <row r="9" spans="1:9" x14ac:dyDescent="0.55000000000000004">
      <c r="A9" s="4" t="s">
        <v>234</v>
      </c>
      <c r="C9" s="3">
        <f>'درآمد سپرده بانکی'!E10</f>
        <v>299764555</v>
      </c>
      <c r="E9" s="9">
        <f t="shared" si="0"/>
        <v>-1.3997158219966007E-3</v>
      </c>
      <c r="G9" s="9">
        <v>7.6764377253114461E-5</v>
      </c>
      <c r="I9" s="14"/>
    </row>
    <row r="10" spans="1:9" x14ac:dyDescent="0.55000000000000004">
      <c r="A10" s="4" t="s">
        <v>231</v>
      </c>
      <c r="C10" s="3">
        <f>'سایر درآمدها'!C10</f>
        <v>81244268</v>
      </c>
      <c r="E10" s="9">
        <f t="shared" si="0"/>
        <v>-3.7936068647653195E-4</v>
      </c>
      <c r="G10" s="9">
        <v>2.1218571440482758E-5</v>
      </c>
      <c r="I10" s="14"/>
    </row>
    <row r="11" spans="1:9" ht="24.75" thickBot="1" x14ac:dyDescent="0.6">
      <c r="C11" s="15">
        <f>SUM(C7:C10)</f>
        <v>-214161010606</v>
      </c>
      <c r="E11" s="10">
        <f>SUM(E7:E10)</f>
        <v>1</v>
      </c>
      <c r="G11" s="16">
        <f>SUM(G7:G10)</f>
        <v>3.3218661228065736E-2</v>
      </c>
      <c r="I11" s="14"/>
    </row>
    <row r="12" spans="1:9" ht="24.75" thickTop="1" x14ac:dyDescent="0.55000000000000004">
      <c r="I12" s="14"/>
    </row>
    <row r="13" spans="1:9" x14ac:dyDescent="0.55000000000000004">
      <c r="G13" s="5"/>
      <c r="I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3"/>
  <sheetViews>
    <sheetView rightToLeft="1" zoomScale="80" zoomScaleNormal="80" workbookViewId="0">
      <selection activeCell="G16" sqref="G16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9.140625" style="1" customWidth="1"/>
    <col min="22" max="22" width="15.5703125" style="1" bestFit="1" customWidth="1"/>
    <col min="23" max="16384" width="9.140625" style="1"/>
  </cols>
  <sheetData>
    <row r="2" spans="1:22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2" ht="24.75" x14ac:dyDescent="0.55000000000000004">
      <c r="A3" s="26" t="s">
        <v>141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2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2" ht="24.75" x14ac:dyDescent="0.55000000000000004">
      <c r="A6" s="25" t="s">
        <v>142</v>
      </c>
      <c r="B6" s="25" t="s">
        <v>142</v>
      </c>
      <c r="C6" s="25" t="s">
        <v>142</v>
      </c>
      <c r="D6" s="25" t="s">
        <v>142</v>
      </c>
      <c r="E6" s="25" t="s">
        <v>142</v>
      </c>
      <c r="F6" s="25" t="s">
        <v>142</v>
      </c>
      <c r="G6" s="25" t="s">
        <v>142</v>
      </c>
      <c r="I6" s="25" t="s">
        <v>143</v>
      </c>
      <c r="J6" s="25" t="s">
        <v>143</v>
      </c>
      <c r="K6" s="25" t="s">
        <v>143</v>
      </c>
      <c r="L6" s="25" t="s">
        <v>143</v>
      </c>
      <c r="M6" s="25" t="s">
        <v>143</v>
      </c>
      <c r="O6" s="25" t="s">
        <v>144</v>
      </c>
      <c r="P6" s="25" t="s">
        <v>144</v>
      </c>
      <c r="Q6" s="25" t="s">
        <v>144</v>
      </c>
      <c r="R6" s="25" t="s">
        <v>144</v>
      </c>
      <c r="S6" s="25" t="s">
        <v>144</v>
      </c>
    </row>
    <row r="7" spans="1:22" ht="24.75" x14ac:dyDescent="0.55000000000000004">
      <c r="A7" s="25" t="s">
        <v>145</v>
      </c>
      <c r="C7" s="25" t="s">
        <v>146</v>
      </c>
      <c r="E7" s="25" t="s">
        <v>79</v>
      </c>
      <c r="G7" s="25" t="s">
        <v>80</v>
      </c>
      <c r="I7" s="25" t="s">
        <v>147</v>
      </c>
      <c r="K7" s="25" t="s">
        <v>148</v>
      </c>
      <c r="M7" s="25" t="s">
        <v>149</v>
      </c>
      <c r="O7" s="25" t="s">
        <v>147</v>
      </c>
      <c r="Q7" s="25" t="s">
        <v>148</v>
      </c>
      <c r="S7" s="25" t="s">
        <v>149</v>
      </c>
    </row>
    <row r="8" spans="1:22" x14ac:dyDescent="0.55000000000000004">
      <c r="A8" s="4" t="s">
        <v>110</v>
      </c>
      <c r="C8" s="1" t="s">
        <v>236</v>
      </c>
      <c r="E8" s="1" t="s">
        <v>112</v>
      </c>
      <c r="G8" s="3">
        <v>15</v>
      </c>
      <c r="I8" s="3">
        <v>6349494540</v>
      </c>
      <c r="K8" s="3">
        <v>0</v>
      </c>
      <c r="M8" s="3">
        <v>6349494540</v>
      </c>
      <c r="O8" s="3">
        <v>38396614552</v>
      </c>
      <c r="Q8" s="3">
        <v>0</v>
      </c>
      <c r="S8" s="3">
        <f t="shared" ref="S8:S14" si="0">O8-Q8</f>
        <v>38396614552</v>
      </c>
    </row>
    <row r="9" spans="1:22" x14ac:dyDescent="0.55000000000000004">
      <c r="A9" s="4" t="s">
        <v>107</v>
      </c>
      <c r="C9" s="1" t="s">
        <v>236</v>
      </c>
      <c r="E9" s="1" t="s">
        <v>109</v>
      </c>
      <c r="G9" s="3">
        <v>15</v>
      </c>
      <c r="I9" s="3">
        <v>2536458567</v>
      </c>
      <c r="K9" s="3">
        <v>0</v>
      </c>
      <c r="M9" s="3">
        <v>2536458567</v>
      </c>
      <c r="O9" s="3">
        <v>15416075090</v>
      </c>
      <c r="Q9" s="3">
        <v>0</v>
      </c>
      <c r="S9" s="3">
        <f t="shared" si="0"/>
        <v>15416075090</v>
      </c>
    </row>
    <row r="10" spans="1:22" x14ac:dyDescent="0.55000000000000004">
      <c r="A10" s="4" t="s">
        <v>104</v>
      </c>
      <c r="C10" s="1" t="s">
        <v>236</v>
      </c>
      <c r="E10" s="1" t="s">
        <v>106</v>
      </c>
      <c r="G10" s="3">
        <v>15</v>
      </c>
      <c r="I10" s="3">
        <v>2905480</v>
      </c>
      <c r="K10" s="3">
        <v>0</v>
      </c>
      <c r="M10" s="3">
        <v>2905480</v>
      </c>
      <c r="O10" s="3">
        <v>67594435</v>
      </c>
      <c r="Q10" s="3">
        <v>0</v>
      </c>
      <c r="S10" s="3">
        <f t="shared" si="0"/>
        <v>67594435</v>
      </c>
    </row>
    <row r="11" spans="1:22" x14ac:dyDescent="0.55000000000000004">
      <c r="A11" s="4" t="s">
        <v>101</v>
      </c>
      <c r="C11" s="1" t="s">
        <v>236</v>
      </c>
      <c r="E11" s="1" t="s">
        <v>103</v>
      </c>
      <c r="G11" s="3">
        <v>15</v>
      </c>
      <c r="I11" s="3">
        <v>2512245973</v>
      </c>
      <c r="K11" s="3">
        <v>0</v>
      </c>
      <c r="M11" s="3">
        <v>2512245973</v>
      </c>
      <c r="O11" s="3">
        <v>4569097288</v>
      </c>
      <c r="Q11" s="3">
        <v>0</v>
      </c>
      <c r="S11" s="3">
        <f t="shared" si="0"/>
        <v>4569097288</v>
      </c>
      <c r="V11" s="3"/>
    </row>
    <row r="12" spans="1:22" x14ac:dyDescent="0.55000000000000004">
      <c r="A12" s="4" t="s">
        <v>116</v>
      </c>
      <c r="C12" s="1" t="s">
        <v>236</v>
      </c>
      <c r="E12" s="1" t="s">
        <v>118</v>
      </c>
      <c r="G12" s="3">
        <v>18</v>
      </c>
      <c r="I12" s="3">
        <v>580487585</v>
      </c>
      <c r="K12" s="3">
        <v>0</v>
      </c>
      <c r="M12" s="3">
        <v>580487585</v>
      </c>
      <c r="O12" s="3">
        <v>580487585</v>
      </c>
      <c r="Q12" s="3">
        <v>0</v>
      </c>
      <c r="S12" s="3">
        <f t="shared" si="0"/>
        <v>580487585</v>
      </c>
    </row>
    <row r="13" spans="1:22" x14ac:dyDescent="0.55000000000000004">
      <c r="A13" s="4" t="s">
        <v>113</v>
      </c>
      <c r="C13" s="1" t="s">
        <v>236</v>
      </c>
      <c r="E13" s="1" t="s">
        <v>115</v>
      </c>
      <c r="G13" s="3">
        <v>18</v>
      </c>
      <c r="I13" s="3">
        <v>15872673</v>
      </c>
      <c r="K13" s="3">
        <v>0</v>
      </c>
      <c r="M13" s="3">
        <v>15872673</v>
      </c>
      <c r="O13" s="3">
        <v>90960773</v>
      </c>
      <c r="Q13" s="3">
        <v>0</v>
      </c>
      <c r="S13" s="3">
        <f t="shared" si="0"/>
        <v>90960773</v>
      </c>
    </row>
    <row r="14" spans="1:22" x14ac:dyDescent="0.55000000000000004">
      <c r="A14" s="4" t="s">
        <v>134</v>
      </c>
      <c r="C14" s="3">
        <v>1</v>
      </c>
      <c r="E14" s="1" t="s">
        <v>236</v>
      </c>
      <c r="G14" s="1">
        <v>8</v>
      </c>
      <c r="I14" s="3">
        <v>39663305</v>
      </c>
      <c r="K14" s="3">
        <v>0</v>
      </c>
      <c r="M14" s="3">
        <v>39663305</v>
      </c>
      <c r="O14" s="3">
        <v>3857746083</v>
      </c>
      <c r="Q14" s="3">
        <v>0</v>
      </c>
      <c r="S14" s="3">
        <f t="shared" si="0"/>
        <v>3857746083</v>
      </c>
    </row>
    <row r="15" spans="1:22" x14ac:dyDescent="0.55000000000000004">
      <c r="A15" s="4" t="s">
        <v>138</v>
      </c>
      <c r="C15" s="3">
        <v>17</v>
      </c>
      <c r="E15" s="1" t="s">
        <v>236</v>
      </c>
      <c r="G15" s="1">
        <v>10</v>
      </c>
      <c r="I15" s="3">
        <v>260101250</v>
      </c>
      <c r="K15" s="3">
        <v>0</v>
      </c>
      <c r="M15" s="3">
        <v>260101250</v>
      </c>
      <c r="O15" s="3">
        <v>597918981</v>
      </c>
      <c r="Q15" s="3">
        <v>0</v>
      </c>
      <c r="S15" s="3">
        <f>O15-Q15</f>
        <v>597918981</v>
      </c>
    </row>
    <row r="16" spans="1:22" ht="24.75" thickBot="1" x14ac:dyDescent="0.6">
      <c r="I16" s="15">
        <f>SUM(I8:I15)</f>
        <v>12297229373</v>
      </c>
      <c r="K16" s="15">
        <f>SUM(K8:K15)</f>
        <v>0</v>
      </c>
      <c r="M16" s="15">
        <f>SUM(M8:M15)</f>
        <v>12297229373</v>
      </c>
      <c r="O16" s="15">
        <f>SUM(O8:O15)</f>
        <v>63576494787</v>
      </c>
      <c r="Q16" s="15">
        <f>SUM(Q8:Q15)</f>
        <v>0</v>
      </c>
      <c r="S16" s="15">
        <f>SUM(S8:S15)</f>
        <v>63576494787</v>
      </c>
    </row>
    <row r="17" spans="9:19" ht="24.75" thickTop="1" x14ac:dyDescent="0.55000000000000004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9:19" x14ac:dyDescent="0.55000000000000004">
      <c r="M18" s="3"/>
      <c r="S18" s="3"/>
    </row>
    <row r="19" spans="9:19" x14ac:dyDescent="0.55000000000000004">
      <c r="S19" s="3"/>
    </row>
    <row r="21" spans="9:19" x14ac:dyDescent="0.55000000000000004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9:19" x14ac:dyDescent="0.55000000000000004">
      <c r="M22" s="3"/>
      <c r="S22" s="3"/>
    </row>
    <row r="23" spans="9:19" x14ac:dyDescent="0.55000000000000004">
      <c r="M23" s="3"/>
      <c r="N23" s="3"/>
      <c r="O23" s="3"/>
      <c r="P23" s="3"/>
      <c r="Q23" s="3"/>
      <c r="R23" s="3"/>
      <c r="S2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0"/>
  <sheetViews>
    <sheetView rightToLeft="1" topLeftCell="B31" zoomScale="80" zoomScaleNormal="80" workbookViewId="0">
      <selection activeCell="M53" sqref="M53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" customHeight="1" x14ac:dyDescent="0.55000000000000004">
      <c r="A3" s="26" t="s">
        <v>141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 x14ac:dyDescent="0.55000000000000004">
      <c r="A6" s="24" t="s">
        <v>3</v>
      </c>
      <c r="C6" s="25" t="s">
        <v>151</v>
      </c>
      <c r="D6" s="25" t="s">
        <v>151</v>
      </c>
      <c r="E6" s="25" t="s">
        <v>151</v>
      </c>
      <c r="F6" s="25" t="s">
        <v>151</v>
      </c>
      <c r="G6" s="25" t="s">
        <v>151</v>
      </c>
      <c r="I6" s="25" t="s">
        <v>143</v>
      </c>
      <c r="J6" s="25" t="s">
        <v>143</v>
      </c>
      <c r="K6" s="25" t="s">
        <v>143</v>
      </c>
      <c r="L6" s="25" t="s">
        <v>143</v>
      </c>
      <c r="M6" s="25" t="s">
        <v>143</v>
      </c>
      <c r="O6" s="25" t="s">
        <v>144</v>
      </c>
      <c r="P6" s="25" t="s">
        <v>144</v>
      </c>
      <c r="Q6" s="25" t="s">
        <v>144</v>
      </c>
      <c r="R6" s="25" t="s">
        <v>144</v>
      </c>
      <c r="S6" s="25" t="s">
        <v>144</v>
      </c>
    </row>
    <row r="7" spans="1:19" ht="24.75" x14ac:dyDescent="0.55000000000000004">
      <c r="A7" s="25" t="s">
        <v>3</v>
      </c>
      <c r="C7" s="25" t="s">
        <v>152</v>
      </c>
      <c r="E7" s="25" t="s">
        <v>153</v>
      </c>
      <c r="G7" s="25" t="s">
        <v>154</v>
      </c>
      <c r="I7" s="25" t="s">
        <v>155</v>
      </c>
      <c r="J7" s="17"/>
      <c r="K7" s="25" t="s">
        <v>148</v>
      </c>
      <c r="M7" s="25" t="s">
        <v>156</v>
      </c>
      <c r="O7" s="25" t="s">
        <v>155</v>
      </c>
      <c r="Q7" s="25" t="s">
        <v>148</v>
      </c>
      <c r="S7" s="25" t="s">
        <v>156</v>
      </c>
    </row>
    <row r="8" spans="1:19" x14ac:dyDescent="0.55000000000000004">
      <c r="A8" s="4" t="s">
        <v>40</v>
      </c>
      <c r="C8" s="1" t="s">
        <v>157</v>
      </c>
      <c r="E8" s="3">
        <v>4118358</v>
      </c>
      <c r="G8" s="3">
        <v>2000</v>
      </c>
      <c r="I8" s="3">
        <v>0</v>
      </c>
      <c r="K8" s="3">
        <v>0</v>
      </c>
      <c r="M8" s="3">
        <f>I8-K8</f>
        <v>0</v>
      </c>
      <c r="O8" s="3">
        <v>8236716000</v>
      </c>
      <c r="Q8" s="3">
        <v>325133526</v>
      </c>
      <c r="S8" s="3">
        <f t="shared" ref="S8:S46" si="0">O8-Q8</f>
        <v>7911582474</v>
      </c>
    </row>
    <row r="9" spans="1:19" x14ac:dyDescent="0.55000000000000004">
      <c r="A9" s="4" t="s">
        <v>57</v>
      </c>
      <c r="C9" s="1" t="s">
        <v>158</v>
      </c>
      <c r="E9" s="3">
        <v>3626550</v>
      </c>
      <c r="G9" s="3">
        <v>280</v>
      </c>
      <c r="I9" s="3">
        <v>0</v>
      </c>
      <c r="K9" s="3">
        <v>0</v>
      </c>
      <c r="M9" s="3">
        <f t="shared" ref="M9:M47" si="1">I9-K9</f>
        <v>0</v>
      </c>
      <c r="O9" s="3">
        <v>1015434000</v>
      </c>
      <c r="Q9" s="3">
        <v>0</v>
      </c>
      <c r="S9" s="3">
        <f t="shared" si="0"/>
        <v>1015434000</v>
      </c>
    </row>
    <row r="10" spans="1:19" x14ac:dyDescent="0.55000000000000004">
      <c r="A10" s="4" t="s">
        <v>26</v>
      </c>
      <c r="C10" s="1" t="s">
        <v>159</v>
      </c>
      <c r="E10" s="3">
        <v>8165926</v>
      </c>
      <c r="G10" s="3">
        <v>600</v>
      </c>
      <c r="I10" s="3">
        <v>0</v>
      </c>
      <c r="K10" s="3">
        <v>0</v>
      </c>
      <c r="M10" s="3">
        <f t="shared" si="1"/>
        <v>0</v>
      </c>
      <c r="O10" s="3">
        <v>4899555600</v>
      </c>
      <c r="Q10" s="3">
        <v>98648770</v>
      </c>
      <c r="S10" s="3">
        <f t="shared" si="0"/>
        <v>4800906830</v>
      </c>
    </row>
    <row r="11" spans="1:19" x14ac:dyDescent="0.55000000000000004">
      <c r="A11" s="4" t="s">
        <v>23</v>
      </c>
      <c r="C11" s="1" t="s">
        <v>160</v>
      </c>
      <c r="E11" s="3">
        <v>1066158</v>
      </c>
      <c r="G11" s="3">
        <v>1220</v>
      </c>
      <c r="I11" s="3">
        <v>0</v>
      </c>
      <c r="K11" s="3">
        <v>0</v>
      </c>
      <c r="M11" s="3">
        <f t="shared" si="1"/>
        <v>0</v>
      </c>
      <c r="O11" s="3">
        <v>1300712760</v>
      </c>
      <c r="Q11" s="3">
        <v>121184419</v>
      </c>
      <c r="S11" s="3">
        <f t="shared" si="0"/>
        <v>1179528341</v>
      </c>
    </row>
    <row r="12" spans="1:19" x14ac:dyDescent="0.55000000000000004">
      <c r="A12" s="4" t="s">
        <v>30</v>
      </c>
      <c r="C12" s="1" t="s">
        <v>161</v>
      </c>
      <c r="E12" s="3">
        <v>182850</v>
      </c>
      <c r="G12" s="3">
        <v>11188</v>
      </c>
      <c r="I12" s="3">
        <v>0</v>
      </c>
      <c r="K12" s="3">
        <v>0</v>
      </c>
      <c r="M12" s="3">
        <f t="shared" si="1"/>
        <v>0</v>
      </c>
      <c r="O12" s="3">
        <v>2045725800</v>
      </c>
      <c r="Q12" s="3">
        <v>155371580</v>
      </c>
      <c r="S12" s="3">
        <f t="shared" si="0"/>
        <v>1890354220</v>
      </c>
    </row>
    <row r="13" spans="1:19" x14ac:dyDescent="0.55000000000000004">
      <c r="A13" s="4" t="s">
        <v>34</v>
      </c>
      <c r="C13" s="1" t="s">
        <v>162</v>
      </c>
      <c r="E13" s="3">
        <v>137162</v>
      </c>
      <c r="G13" s="3">
        <v>51968</v>
      </c>
      <c r="I13" s="3">
        <v>0</v>
      </c>
      <c r="K13" s="3">
        <v>0</v>
      </c>
      <c r="M13" s="3">
        <f t="shared" si="1"/>
        <v>0</v>
      </c>
      <c r="O13" s="3">
        <v>7128034816</v>
      </c>
      <c r="Q13" s="3">
        <v>704003439</v>
      </c>
      <c r="S13" s="3">
        <f t="shared" si="0"/>
        <v>6424031377</v>
      </c>
    </row>
    <row r="14" spans="1:19" x14ac:dyDescent="0.55000000000000004">
      <c r="A14" s="4" t="s">
        <v>42</v>
      </c>
      <c r="C14" s="1" t="s">
        <v>163</v>
      </c>
      <c r="E14" s="3">
        <v>1814092</v>
      </c>
      <c r="G14" s="3">
        <v>2370</v>
      </c>
      <c r="I14" s="3">
        <v>0</v>
      </c>
      <c r="K14" s="3">
        <v>0</v>
      </c>
      <c r="M14" s="3">
        <f t="shared" si="1"/>
        <v>0</v>
      </c>
      <c r="O14" s="3">
        <v>4299398040</v>
      </c>
      <c r="Q14" s="3">
        <v>172428192</v>
      </c>
      <c r="S14" s="3">
        <f t="shared" si="0"/>
        <v>4126969848</v>
      </c>
    </row>
    <row r="15" spans="1:19" x14ac:dyDescent="0.55000000000000004">
      <c r="A15" s="4" t="s">
        <v>164</v>
      </c>
      <c r="C15" s="1" t="s">
        <v>165</v>
      </c>
      <c r="E15" s="3">
        <v>937848</v>
      </c>
      <c r="G15" s="3">
        <v>1230</v>
      </c>
      <c r="I15" s="3">
        <v>0</v>
      </c>
      <c r="K15" s="3">
        <v>0</v>
      </c>
      <c r="M15" s="3">
        <f t="shared" si="1"/>
        <v>0</v>
      </c>
      <c r="O15" s="3">
        <v>1153553040</v>
      </c>
      <c r="Q15" s="3">
        <v>100277594</v>
      </c>
      <c r="S15" s="3">
        <f t="shared" si="0"/>
        <v>1053275446</v>
      </c>
    </row>
    <row r="16" spans="1:19" x14ac:dyDescent="0.55000000000000004">
      <c r="A16" s="4" t="s">
        <v>49</v>
      </c>
      <c r="C16" s="1" t="s">
        <v>166</v>
      </c>
      <c r="E16" s="3">
        <v>8915509</v>
      </c>
      <c r="G16" s="3">
        <v>400</v>
      </c>
      <c r="I16" s="3">
        <v>0</v>
      </c>
      <c r="K16" s="3">
        <v>0</v>
      </c>
      <c r="M16" s="3">
        <f t="shared" si="1"/>
        <v>0</v>
      </c>
      <c r="O16" s="3">
        <v>3566203600</v>
      </c>
      <c r="Q16" s="3">
        <v>389475561</v>
      </c>
      <c r="S16" s="3">
        <f t="shared" si="0"/>
        <v>3176728039</v>
      </c>
    </row>
    <row r="17" spans="1:19" x14ac:dyDescent="0.55000000000000004">
      <c r="A17" s="4" t="s">
        <v>48</v>
      </c>
      <c r="C17" s="1" t="s">
        <v>167</v>
      </c>
      <c r="E17" s="3">
        <v>4994596</v>
      </c>
      <c r="G17" s="3">
        <v>800</v>
      </c>
      <c r="I17" s="3">
        <v>0</v>
      </c>
      <c r="K17" s="3">
        <v>0</v>
      </c>
      <c r="M17" s="3">
        <f t="shared" si="1"/>
        <v>0</v>
      </c>
      <c r="O17" s="3">
        <v>3995676800</v>
      </c>
      <c r="Q17" s="3">
        <v>80449868</v>
      </c>
      <c r="S17" s="3">
        <f t="shared" si="0"/>
        <v>3915226932</v>
      </c>
    </row>
    <row r="18" spans="1:19" x14ac:dyDescent="0.55000000000000004">
      <c r="A18" s="4" t="s">
        <v>168</v>
      </c>
      <c r="C18" s="1" t="s">
        <v>167</v>
      </c>
      <c r="E18" s="3">
        <v>1203717</v>
      </c>
      <c r="G18" s="3">
        <v>3700</v>
      </c>
      <c r="I18" s="3">
        <v>0</v>
      </c>
      <c r="K18" s="3">
        <v>0</v>
      </c>
      <c r="M18" s="3">
        <f t="shared" si="1"/>
        <v>0</v>
      </c>
      <c r="O18" s="3">
        <v>4453752900</v>
      </c>
      <c r="Q18" s="3">
        <v>0</v>
      </c>
      <c r="S18" s="3">
        <f t="shared" si="0"/>
        <v>4453752900</v>
      </c>
    </row>
    <row r="19" spans="1:19" x14ac:dyDescent="0.55000000000000004">
      <c r="A19" s="4" t="s">
        <v>19</v>
      </c>
      <c r="C19" s="1" t="s">
        <v>169</v>
      </c>
      <c r="E19" s="3">
        <v>961282</v>
      </c>
      <c r="G19" s="3">
        <v>10200</v>
      </c>
      <c r="I19" s="3">
        <v>0</v>
      </c>
      <c r="K19" s="3">
        <v>0</v>
      </c>
      <c r="M19" s="3">
        <f t="shared" si="1"/>
        <v>0</v>
      </c>
      <c r="O19" s="3">
        <v>9805076400</v>
      </c>
      <c r="Q19" s="3">
        <v>0</v>
      </c>
      <c r="S19" s="3">
        <f t="shared" si="0"/>
        <v>9805076400</v>
      </c>
    </row>
    <row r="20" spans="1:19" x14ac:dyDescent="0.55000000000000004">
      <c r="A20" s="4" t="s">
        <v>46</v>
      </c>
      <c r="C20" s="1" t="s">
        <v>170</v>
      </c>
      <c r="E20" s="3">
        <v>1788784</v>
      </c>
      <c r="G20" s="3">
        <v>1100</v>
      </c>
      <c r="I20" s="3">
        <v>0</v>
      </c>
      <c r="K20" s="3">
        <v>0</v>
      </c>
      <c r="M20" s="3">
        <f t="shared" si="1"/>
        <v>0</v>
      </c>
      <c r="O20" s="3">
        <v>1967662400</v>
      </c>
      <c r="Q20" s="3">
        <v>0</v>
      </c>
      <c r="S20" s="3">
        <f t="shared" si="0"/>
        <v>1967662400</v>
      </c>
    </row>
    <row r="21" spans="1:19" x14ac:dyDescent="0.55000000000000004">
      <c r="A21" s="4" t="s">
        <v>17</v>
      </c>
      <c r="C21" s="1" t="s">
        <v>171</v>
      </c>
      <c r="E21" s="3">
        <v>1700000</v>
      </c>
      <c r="G21" s="3">
        <v>3850</v>
      </c>
      <c r="I21" s="3">
        <v>0</v>
      </c>
      <c r="K21" s="3">
        <v>0</v>
      </c>
      <c r="M21" s="3">
        <f t="shared" si="1"/>
        <v>0</v>
      </c>
      <c r="O21" s="3">
        <v>6545000000</v>
      </c>
      <c r="Q21" s="3">
        <v>707675626</v>
      </c>
      <c r="S21" s="3">
        <f t="shared" si="0"/>
        <v>5837324374</v>
      </c>
    </row>
    <row r="22" spans="1:19" x14ac:dyDescent="0.55000000000000004">
      <c r="A22" s="4" t="s">
        <v>58</v>
      </c>
      <c r="C22" s="1" t="s">
        <v>163</v>
      </c>
      <c r="E22" s="3">
        <v>1420115</v>
      </c>
      <c r="G22" s="3">
        <v>5000</v>
      </c>
      <c r="I22" s="3">
        <v>0</v>
      </c>
      <c r="K22" s="3">
        <v>0</v>
      </c>
      <c r="M22" s="3">
        <f t="shared" si="1"/>
        <v>0</v>
      </c>
      <c r="O22" s="3">
        <v>7100575000</v>
      </c>
      <c r="Q22" s="3">
        <v>0</v>
      </c>
      <c r="S22" s="3">
        <f t="shared" si="0"/>
        <v>7100575000</v>
      </c>
    </row>
    <row r="23" spans="1:19" x14ac:dyDescent="0.55000000000000004">
      <c r="A23" s="4" t="s">
        <v>50</v>
      </c>
      <c r="C23" s="1" t="s">
        <v>172</v>
      </c>
      <c r="E23" s="3">
        <v>3769532</v>
      </c>
      <c r="G23" s="3">
        <v>450</v>
      </c>
      <c r="I23" s="3">
        <v>0</v>
      </c>
      <c r="K23" s="3">
        <v>0</v>
      </c>
      <c r="M23" s="3">
        <f t="shared" si="1"/>
        <v>0</v>
      </c>
      <c r="O23" s="3">
        <v>1696289400</v>
      </c>
      <c r="Q23" s="3">
        <v>161851653</v>
      </c>
      <c r="S23" s="3">
        <f t="shared" si="0"/>
        <v>1534437747</v>
      </c>
    </row>
    <row r="24" spans="1:19" x14ac:dyDescent="0.55000000000000004">
      <c r="A24" s="4" t="s">
        <v>44</v>
      </c>
      <c r="C24" s="1" t="s">
        <v>173</v>
      </c>
      <c r="E24" s="3">
        <v>3485911</v>
      </c>
      <c r="G24" s="3">
        <v>2200</v>
      </c>
      <c r="I24" s="3">
        <v>0</v>
      </c>
      <c r="K24" s="3">
        <v>0</v>
      </c>
      <c r="M24" s="3">
        <f t="shared" si="1"/>
        <v>0</v>
      </c>
      <c r="O24" s="3">
        <v>7669004200</v>
      </c>
      <c r="Q24" s="3">
        <v>0</v>
      </c>
      <c r="S24" s="3">
        <f t="shared" si="0"/>
        <v>7669004200</v>
      </c>
    </row>
    <row r="25" spans="1:19" x14ac:dyDescent="0.55000000000000004">
      <c r="A25" s="4" t="s">
        <v>25</v>
      </c>
      <c r="C25" s="1" t="s">
        <v>174</v>
      </c>
      <c r="E25" s="3">
        <v>815911</v>
      </c>
      <c r="G25" s="3">
        <v>5600</v>
      </c>
      <c r="I25" s="3">
        <v>0</v>
      </c>
      <c r="K25" s="3">
        <v>0</v>
      </c>
      <c r="M25" s="3">
        <f t="shared" si="1"/>
        <v>0</v>
      </c>
      <c r="O25" s="3">
        <v>4569101600</v>
      </c>
      <c r="Q25" s="3">
        <v>3127380</v>
      </c>
      <c r="S25" s="3">
        <f t="shared" si="0"/>
        <v>4565974220</v>
      </c>
    </row>
    <row r="26" spans="1:19" x14ac:dyDescent="0.55000000000000004">
      <c r="A26" s="4" t="s">
        <v>31</v>
      </c>
      <c r="C26" s="1" t="s">
        <v>175</v>
      </c>
      <c r="E26" s="3">
        <v>1801000</v>
      </c>
      <c r="G26" s="3">
        <v>2050</v>
      </c>
      <c r="I26" s="3">
        <v>0</v>
      </c>
      <c r="K26" s="3">
        <v>0</v>
      </c>
      <c r="M26" s="3">
        <f t="shared" si="1"/>
        <v>0</v>
      </c>
      <c r="O26" s="3">
        <v>3692050000</v>
      </c>
      <c r="Q26" s="3">
        <v>301865723</v>
      </c>
      <c r="S26" s="3">
        <f t="shared" si="0"/>
        <v>3390184277</v>
      </c>
    </row>
    <row r="27" spans="1:19" x14ac:dyDescent="0.55000000000000004">
      <c r="A27" s="4" t="s">
        <v>15</v>
      </c>
      <c r="C27" s="1" t="s">
        <v>176</v>
      </c>
      <c r="E27" s="3">
        <v>1333761</v>
      </c>
      <c r="G27" s="3">
        <v>200</v>
      </c>
      <c r="I27" s="3">
        <v>0</v>
      </c>
      <c r="K27" s="3">
        <v>0</v>
      </c>
      <c r="M27" s="3">
        <f t="shared" si="1"/>
        <v>0</v>
      </c>
      <c r="O27" s="18">
        <v>423665400</v>
      </c>
      <c r="Q27" s="3">
        <v>0</v>
      </c>
      <c r="S27" s="3">
        <f t="shared" si="0"/>
        <v>423665400</v>
      </c>
    </row>
    <row r="28" spans="1:19" x14ac:dyDescent="0.55000000000000004">
      <c r="A28" s="4" t="s">
        <v>47</v>
      </c>
      <c r="C28" s="1" t="s">
        <v>177</v>
      </c>
      <c r="E28" s="3">
        <v>2486905</v>
      </c>
      <c r="G28" s="3">
        <v>2000</v>
      </c>
      <c r="I28" s="3">
        <v>0</v>
      </c>
      <c r="K28" s="3">
        <v>0</v>
      </c>
      <c r="M28" s="3">
        <f t="shared" si="1"/>
        <v>0</v>
      </c>
      <c r="O28" s="3">
        <v>4973810000</v>
      </c>
      <c r="Q28" s="3">
        <v>196334605</v>
      </c>
      <c r="S28" s="3">
        <f t="shared" si="0"/>
        <v>4777475395</v>
      </c>
    </row>
    <row r="29" spans="1:19" x14ac:dyDescent="0.55000000000000004">
      <c r="A29" s="4" t="s">
        <v>51</v>
      </c>
      <c r="C29" s="1" t="s">
        <v>178</v>
      </c>
      <c r="E29" s="3">
        <v>174233</v>
      </c>
      <c r="G29" s="3">
        <v>400</v>
      </c>
      <c r="I29" s="3">
        <v>0</v>
      </c>
      <c r="K29" s="3">
        <v>0</v>
      </c>
      <c r="M29" s="3">
        <f t="shared" si="1"/>
        <v>0</v>
      </c>
      <c r="O29" s="3">
        <v>69693200</v>
      </c>
      <c r="Q29" s="3">
        <v>8433674</v>
      </c>
      <c r="S29" s="3">
        <f t="shared" si="0"/>
        <v>61259526</v>
      </c>
    </row>
    <row r="30" spans="1:19" x14ac:dyDescent="0.55000000000000004">
      <c r="A30" s="4" t="s">
        <v>56</v>
      </c>
      <c r="C30" s="1" t="s">
        <v>179</v>
      </c>
      <c r="E30" s="3">
        <v>1646884</v>
      </c>
      <c r="G30" s="3">
        <v>1900</v>
      </c>
      <c r="I30" s="3">
        <v>0</v>
      </c>
      <c r="K30" s="3">
        <v>0</v>
      </c>
      <c r="M30" s="3">
        <f t="shared" si="1"/>
        <v>0</v>
      </c>
      <c r="O30" s="3">
        <v>3129079600</v>
      </c>
      <c r="Q30" s="3">
        <v>0</v>
      </c>
      <c r="S30" s="3">
        <f t="shared" si="0"/>
        <v>3129079600</v>
      </c>
    </row>
    <row r="31" spans="1:19" x14ac:dyDescent="0.55000000000000004">
      <c r="A31" s="4" t="s">
        <v>22</v>
      </c>
      <c r="C31" s="1" t="s">
        <v>180</v>
      </c>
      <c r="E31" s="3">
        <v>689072</v>
      </c>
      <c r="G31" s="3">
        <v>5900</v>
      </c>
      <c r="I31" s="3">
        <v>0</v>
      </c>
      <c r="K31" s="3">
        <v>0</v>
      </c>
      <c r="M31" s="3">
        <f t="shared" si="1"/>
        <v>0</v>
      </c>
      <c r="O31" s="3">
        <v>4065524800</v>
      </c>
      <c r="Q31" s="3">
        <v>334747799</v>
      </c>
      <c r="S31" s="3">
        <f t="shared" si="0"/>
        <v>3730777001</v>
      </c>
    </row>
    <row r="32" spans="1:19" x14ac:dyDescent="0.55000000000000004">
      <c r="A32" s="4" t="s">
        <v>181</v>
      </c>
      <c r="C32" s="1" t="s">
        <v>157</v>
      </c>
      <c r="E32" s="3">
        <v>14663</v>
      </c>
      <c r="G32" s="3">
        <v>680</v>
      </c>
      <c r="I32" s="3">
        <v>0</v>
      </c>
      <c r="K32" s="3">
        <v>0</v>
      </c>
      <c r="M32" s="3">
        <f t="shared" si="1"/>
        <v>0</v>
      </c>
      <c r="O32" s="3">
        <v>9970840</v>
      </c>
      <c r="Q32" s="3">
        <v>928960</v>
      </c>
      <c r="S32" s="3">
        <f t="shared" si="0"/>
        <v>9041880</v>
      </c>
    </row>
    <row r="33" spans="1:19" x14ac:dyDescent="0.55000000000000004">
      <c r="A33" s="4" t="s">
        <v>182</v>
      </c>
      <c r="C33" s="1" t="s">
        <v>167</v>
      </c>
      <c r="E33" s="3">
        <v>48475</v>
      </c>
      <c r="G33" s="3">
        <v>4500</v>
      </c>
      <c r="I33" s="3">
        <v>0</v>
      </c>
      <c r="K33" s="3">
        <v>0</v>
      </c>
      <c r="M33" s="3">
        <f t="shared" si="1"/>
        <v>0</v>
      </c>
      <c r="O33" s="3">
        <v>218137500</v>
      </c>
      <c r="Q33" s="3">
        <v>16567405</v>
      </c>
      <c r="S33" s="3">
        <f t="shared" si="0"/>
        <v>201570095</v>
      </c>
    </row>
    <row r="34" spans="1:19" x14ac:dyDescent="0.55000000000000004">
      <c r="A34" s="4" t="s">
        <v>183</v>
      </c>
      <c r="C34" s="1" t="s">
        <v>184</v>
      </c>
      <c r="E34" s="3">
        <v>20385</v>
      </c>
      <c r="G34" s="3">
        <v>4870</v>
      </c>
      <c r="I34" s="3">
        <v>0</v>
      </c>
      <c r="K34" s="3">
        <v>0</v>
      </c>
      <c r="M34" s="3">
        <f t="shared" si="1"/>
        <v>0</v>
      </c>
      <c r="O34" s="3">
        <v>99274950</v>
      </c>
      <c r="Q34" s="3">
        <v>67950</v>
      </c>
      <c r="S34" s="3">
        <f t="shared" si="0"/>
        <v>99207000</v>
      </c>
    </row>
    <row r="35" spans="1:19" x14ac:dyDescent="0.55000000000000004">
      <c r="A35" s="4" t="s">
        <v>45</v>
      </c>
      <c r="C35" s="1" t="s">
        <v>185</v>
      </c>
      <c r="E35" s="3">
        <v>22020</v>
      </c>
      <c r="G35" s="3">
        <v>500</v>
      </c>
      <c r="I35" s="3">
        <v>0</v>
      </c>
      <c r="K35" s="3">
        <v>0</v>
      </c>
      <c r="M35" s="3">
        <f t="shared" si="1"/>
        <v>0</v>
      </c>
      <c r="O35" s="3">
        <v>11010000</v>
      </c>
      <c r="Q35" s="3">
        <v>803905</v>
      </c>
      <c r="S35" s="3">
        <f t="shared" si="0"/>
        <v>10206095</v>
      </c>
    </row>
    <row r="36" spans="1:19" x14ac:dyDescent="0.55000000000000004">
      <c r="A36" s="4" t="s">
        <v>62</v>
      </c>
      <c r="C36" s="1" t="s">
        <v>186</v>
      </c>
      <c r="E36" s="3">
        <v>4880583</v>
      </c>
      <c r="G36" s="3">
        <v>780</v>
      </c>
      <c r="I36" s="3">
        <v>0</v>
      </c>
      <c r="K36" s="3">
        <v>0</v>
      </c>
      <c r="M36" s="3">
        <f t="shared" si="1"/>
        <v>0</v>
      </c>
      <c r="O36" s="3">
        <v>3806854740</v>
      </c>
      <c r="Q36" s="3">
        <v>0</v>
      </c>
      <c r="S36" s="3">
        <f t="shared" si="0"/>
        <v>3806854740</v>
      </c>
    </row>
    <row r="37" spans="1:19" x14ac:dyDescent="0.55000000000000004">
      <c r="A37" s="4" t="s">
        <v>187</v>
      </c>
      <c r="C37" s="1" t="s">
        <v>188</v>
      </c>
      <c r="E37" s="3">
        <v>108000</v>
      </c>
      <c r="G37" s="3">
        <v>400</v>
      </c>
      <c r="I37" s="3">
        <v>0</v>
      </c>
      <c r="K37" s="3">
        <v>0</v>
      </c>
      <c r="M37" s="3">
        <f t="shared" si="1"/>
        <v>0</v>
      </c>
      <c r="O37" s="3">
        <v>43200000</v>
      </c>
      <c r="Q37" s="3">
        <v>0</v>
      </c>
      <c r="S37" s="3">
        <f t="shared" si="0"/>
        <v>43200000</v>
      </c>
    </row>
    <row r="38" spans="1:19" x14ac:dyDescent="0.55000000000000004">
      <c r="A38" s="4" t="s">
        <v>24</v>
      </c>
      <c r="C38" s="1" t="s">
        <v>189</v>
      </c>
      <c r="E38" s="3">
        <v>374950</v>
      </c>
      <c r="G38" s="3">
        <v>11500</v>
      </c>
      <c r="I38" s="3">
        <v>0</v>
      </c>
      <c r="K38" s="3">
        <v>0</v>
      </c>
      <c r="M38" s="3">
        <f t="shared" si="1"/>
        <v>0</v>
      </c>
      <c r="O38" s="3">
        <v>4311925000</v>
      </c>
      <c r="Q38" s="3">
        <v>0</v>
      </c>
      <c r="S38" s="3">
        <f t="shared" si="0"/>
        <v>4311925000</v>
      </c>
    </row>
    <row r="39" spans="1:19" x14ac:dyDescent="0.55000000000000004">
      <c r="A39" s="4" t="s">
        <v>37</v>
      </c>
      <c r="C39" s="1" t="s">
        <v>190</v>
      </c>
      <c r="E39" s="3">
        <v>5354926</v>
      </c>
      <c r="G39" s="3">
        <v>1930</v>
      </c>
      <c r="I39" s="3">
        <v>10335007180</v>
      </c>
      <c r="K39" s="3">
        <v>146546354</v>
      </c>
      <c r="M39" s="3">
        <f t="shared" si="1"/>
        <v>10188460826</v>
      </c>
      <c r="O39" s="3">
        <v>10335007180</v>
      </c>
      <c r="Q39" s="3">
        <v>146546354</v>
      </c>
      <c r="S39" s="3">
        <f t="shared" si="0"/>
        <v>10188460826</v>
      </c>
    </row>
    <row r="40" spans="1:19" x14ac:dyDescent="0.55000000000000004">
      <c r="A40" s="4" t="s">
        <v>27</v>
      </c>
      <c r="C40" s="1" t="s">
        <v>175</v>
      </c>
      <c r="E40" s="3">
        <v>228420</v>
      </c>
      <c r="G40" s="3">
        <v>560</v>
      </c>
      <c r="I40" s="3">
        <v>0</v>
      </c>
      <c r="K40" s="3">
        <v>0</v>
      </c>
      <c r="M40" s="3">
        <f t="shared" si="1"/>
        <v>0</v>
      </c>
      <c r="O40" s="3">
        <v>127915200</v>
      </c>
      <c r="Q40" s="3">
        <v>5049284</v>
      </c>
      <c r="S40" s="3">
        <f t="shared" si="0"/>
        <v>122865916</v>
      </c>
    </row>
    <row r="41" spans="1:19" x14ac:dyDescent="0.55000000000000004">
      <c r="A41" s="4" t="s">
        <v>191</v>
      </c>
      <c r="C41" s="1" t="s">
        <v>169</v>
      </c>
      <c r="E41" s="3">
        <v>194657</v>
      </c>
      <c r="G41" s="3">
        <v>3300</v>
      </c>
      <c r="I41" s="3">
        <v>0</v>
      </c>
      <c r="K41" s="3">
        <v>0</v>
      </c>
      <c r="M41" s="3">
        <f t="shared" si="1"/>
        <v>0</v>
      </c>
      <c r="O41" s="3">
        <v>642368100</v>
      </c>
      <c r="Q41" s="3">
        <v>0</v>
      </c>
      <c r="S41" s="3">
        <f t="shared" si="0"/>
        <v>642368100</v>
      </c>
    </row>
    <row r="42" spans="1:19" x14ac:dyDescent="0.55000000000000004">
      <c r="A42" s="4" t="s">
        <v>35</v>
      </c>
      <c r="C42" s="1" t="s">
        <v>171</v>
      </c>
      <c r="E42" s="3">
        <v>98398</v>
      </c>
      <c r="G42" s="3">
        <v>3000</v>
      </c>
      <c r="I42" s="3">
        <v>0</v>
      </c>
      <c r="K42" s="3">
        <v>0</v>
      </c>
      <c r="M42" s="3">
        <f t="shared" si="1"/>
        <v>0</v>
      </c>
      <c r="O42" s="3">
        <v>295194000</v>
      </c>
      <c r="Q42" s="3">
        <v>0</v>
      </c>
      <c r="S42" s="3">
        <f t="shared" si="0"/>
        <v>295194000</v>
      </c>
    </row>
    <row r="43" spans="1:19" x14ac:dyDescent="0.55000000000000004">
      <c r="A43" s="4" t="s">
        <v>192</v>
      </c>
      <c r="C43" s="1" t="s">
        <v>193</v>
      </c>
      <c r="E43" s="3">
        <v>15358</v>
      </c>
      <c r="G43" s="3">
        <v>5550</v>
      </c>
      <c r="I43" s="3">
        <v>0</v>
      </c>
      <c r="K43" s="3">
        <v>0</v>
      </c>
      <c r="M43" s="3">
        <f t="shared" si="1"/>
        <v>0</v>
      </c>
      <c r="O43" s="3">
        <v>85236900</v>
      </c>
      <c r="Q43" s="3">
        <v>0</v>
      </c>
      <c r="S43" s="3">
        <f t="shared" si="0"/>
        <v>85236900</v>
      </c>
    </row>
    <row r="44" spans="1:19" x14ac:dyDescent="0.55000000000000004">
      <c r="A44" s="4" t="s">
        <v>194</v>
      </c>
      <c r="C44" s="1" t="s">
        <v>195</v>
      </c>
      <c r="E44" s="3">
        <v>15702</v>
      </c>
      <c r="G44" s="3">
        <v>110</v>
      </c>
      <c r="I44" s="3">
        <v>0</v>
      </c>
      <c r="K44" s="3">
        <v>0</v>
      </c>
      <c r="M44" s="3">
        <f t="shared" si="1"/>
        <v>0</v>
      </c>
      <c r="O44" s="3">
        <v>1727220</v>
      </c>
      <c r="Q44" s="3">
        <v>17565</v>
      </c>
      <c r="S44" s="3">
        <f t="shared" si="0"/>
        <v>1709655</v>
      </c>
    </row>
    <row r="45" spans="1:19" x14ac:dyDescent="0.55000000000000004">
      <c r="A45" s="4" t="s">
        <v>196</v>
      </c>
      <c r="C45" s="1" t="s">
        <v>195</v>
      </c>
      <c r="E45" s="3">
        <v>15893</v>
      </c>
      <c r="G45" s="3">
        <v>850</v>
      </c>
      <c r="I45" s="3">
        <v>0</v>
      </c>
      <c r="K45" s="3">
        <v>0</v>
      </c>
      <c r="M45" s="3">
        <f t="shared" si="1"/>
        <v>0</v>
      </c>
      <c r="O45" s="3">
        <v>13509050</v>
      </c>
      <c r="Q45" s="3">
        <v>137380</v>
      </c>
      <c r="S45" s="3">
        <f t="shared" si="0"/>
        <v>13371670</v>
      </c>
    </row>
    <row r="46" spans="1:19" x14ac:dyDescent="0.55000000000000004">
      <c r="A46" s="4" t="s">
        <v>32</v>
      </c>
      <c r="C46" s="1" t="s">
        <v>197</v>
      </c>
      <c r="E46" s="3">
        <v>1390296</v>
      </c>
      <c r="G46" s="3">
        <v>3000</v>
      </c>
      <c r="I46" s="3">
        <v>0</v>
      </c>
      <c r="K46" s="3">
        <v>0</v>
      </c>
      <c r="M46" s="3">
        <f t="shared" si="1"/>
        <v>0</v>
      </c>
      <c r="O46" s="3">
        <v>4170888000</v>
      </c>
      <c r="Q46" s="3">
        <v>164640316</v>
      </c>
      <c r="S46" s="3">
        <f t="shared" si="0"/>
        <v>4006247684</v>
      </c>
    </row>
    <row r="47" spans="1:19" x14ac:dyDescent="0.55000000000000004">
      <c r="A47" s="4" t="s">
        <v>198</v>
      </c>
      <c r="C47" s="1" t="s">
        <v>193</v>
      </c>
      <c r="E47" s="3">
        <v>202768</v>
      </c>
      <c r="G47" s="3">
        <v>165</v>
      </c>
      <c r="I47" s="3">
        <v>0</v>
      </c>
      <c r="K47" s="3">
        <v>0</v>
      </c>
      <c r="M47" s="3">
        <f t="shared" si="1"/>
        <v>0</v>
      </c>
      <c r="O47" s="3">
        <v>33463192</v>
      </c>
      <c r="Q47" s="3">
        <v>695613</v>
      </c>
      <c r="S47" s="3">
        <f>O47-Q47</f>
        <v>32767579</v>
      </c>
    </row>
    <row r="48" spans="1:19" ht="24.75" thickBot="1" x14ac:dyDescent="0.6">
      <c r="I48" s="15">
        <f>SUM(I8:I47)</f>
        <v>10335007180</v>
      </c>
      <c r="K48" s="15">
        <f>SUM(K8:K47)</f>
        <v>146546354</v>
      </c>
      <c r="M48" s="15">
        <f>SUM(M8:M47)</f>
        <v>10188460826</v>
      </c>
      <c r="O48" s="15">
        <f>SUM(O8:O47)</f>
        <v>122006977228</v>
      </c>
      <c r="Q48" s="15">
        <f>SUM(Q8:Q47)</f>
        <v>4196464141</v>
      </c>
      <c r="S48" s="15">
        <f>SUM(S8:S47)</f>
        <v>117810513087</v>
      </c>
    </row>
    <row r="49" spans="9:19" ht="24.75" thickTop="1" x14ac:dyDescent="0.55000000000000004">
      <c r="I49" s="23"/>
      <c r="O49" s="3"/>
      <c r="S49" s="3"/>
    </row>
    <row r="50" spans="9:19" x14ac:dyDescent="0.55000000000000004">
      <c r="I50" s="23"/>
      <c r="O5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7"/>
  <sheetViews>
    <sheetView rightToLeft="1" topLeftCell="A64" zoomScale="80" zoomScaleNormal="80" workbookViewId="0">
      <selection activeCell="Q83" sqref="Q83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3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20.7109375" style="1" bestFit="1" customWidth="1"/>
    <col min="8" max="8" width="1" style="1" customWidth="1"/>
    <col min="9" max="9" width="35.14062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35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4" t="s">
        <v>3</v>
      </c>
      <c r="C6" s="25" t="s">
        <v>143</v>
      </c>
      <c r="D6" s="25" t="s">
        <v>143</v>
      </c>
      <c r="E6" s="25" t="s">
        <v>143</v>
      </c>
      <c r="F6" s="25" t="s">
        <v>143</v>
      </c>
      <c r="G6" s="25" t="s">
        <v>143</v>
      </c>
      <c r="H6" s="25" t="s">
        <v>143</v>
      </c>
      <c r="I6" s="25" t="s">
        <v>143</v>
      </c>
      <c r="K6" s="25" t="s">
        <v>144</v>
      </c>
      <c r="L6" s="25" t="s">
        <v>144</v>
      </c>
      <c r="M6" s="25" t="s">
        <v>144</v>
      </c>
      <c r="N6" s="25" t="s">
        <v>144</v>
      </c>
      <c r="O6" s="25" t="s">
        <v>144</v>
      </c>
      <c r="P6" s="25" t="s">
        <v>144</v>
      </c>
      <c r="Q6" s="25" t="s">
        <v>144</v>
      </c>
    </row>
    <row r="7" spans="1:17" ht="24.75" x14ac:dyDescent="0.55000000000000004">
      <c r="A7" s="25" t="s">
        <v>3</v>
      </c>
      <c r="C7" s="25" t="s">
        <v>7</v>
      </c>
      <c r="E7" s="25" t="s">
        <v>199</v>
      </c>
      <c r="G7" s="25" t="s">
        <v>200</v>
      </c>
      <c r="I7" s="25" t="s">
        <v>201</v>
      </c>
      <c r="K7" s="25" t="s">
        <v>7</v>
      </c>
      <c r="M7" s="25" t="s">
        <v>199</v>
      </c>
      <c r="O7" s="25" t="s">
        <v>200</v>
      </c>
      <c r="Q7" s="25" t="s">
        <v>201</v>
      </c>
    </row>
    <row r="8" spans="1:17" x14ac:dyDescent="0.55000000000000004">
      <c r="A8" s="20" t="s">
        <v>29</v>
      </c>
      <c r="C8" s="19">
        <v>2732631</v>
      </c>
      <c r="D8" s="19"/>
      <c r="E8" s="19">
        <v>41641980392</v>
      </c>
      <c r="F8" s="19"/>
      <c r="G8" s="19">
        <v>40338121906</v>
      </c>
      <c r="H8" s="19"/>
      <c r="I8" s="19">
        <f>E8-G8</f>
        <v>1303858486</v>
      </c>
      <c r="J8" s="19"/>
      <c r="K8" s="19">
        <v>2732631</v>
      </c>
      <c r="L8" s="19"/>
      <c r="M8" s="19">
        <v>41641980392</v>
      </c>
      <c r="N8" s="19"/>
      <c r="O8" s="19">
        <v>29586195837</v>
      </c>
      <c r="P8" s="19"/>
      <c r="Q8" s="19">
        <f t="shared" ref="Q8:Q71" si="0">M8-O8</f>
        <v>12055784555</v>
      </c>
    </row>
    <row r="9" spans="1:17" x14ac:dyDescent="0.55000000000000004">
      <c r="A9" s="20" t="s">
        <v>28</v>
      </c>
      <c r="C9" s="19">
        <v>228562</v>
      </c>
      <c r="D9" s="19"/>
      <c r="E9" s="19">
        <v>6416186064</v>
      </c>
      <c r="F9" s="19"/>
      <c r="G9" s="19">
        <v>6375289694</v>
      </c>
      <c r="H9" s="19"/>
      <c r="I9" s="19">
        <f t="shared" ref="I9:I72" si="1">E9-G9</f>
        <v>40896370</v>
      </c>
      <c r="J9" s="19"/>
      <c r="K9" s="19">
        <v>228562</v>
      </c>
      <c r="L9" s="19"/>
      <c r="M9" s="19">
        <v>6416186064</v>
      </c>
      <c r="N9" s="19"/>
      <c r="O9" s="19">
        <v>5939412132</v>
      </c>
      <c r="P9" s="19"/>
      <c r="Q9" s="19">
        <f t="shared" si="0"/>
        <v>476773932</v>
      </c>
    </row>
    <row r="10" spans="1:17" x14ac:dyDescent="0.55000000000000004">
      <c r="A10" s="20" t="s">
        <v>59</v>
      </c>
      <c r="C10" s="19">
        <v>3733103</v>
      </c>
      <c r="D10" s="19"/>
      <c r="E10" s="19">
        <v>70399313865</v>
      </c>
      <c r="F10" s="19"/>
      <c r="G10" s="19">
        <v>75662566168</v>
      </c>
      <c r="H10" s="19"/>
      <c r="I10" s="19">
        <f t="shared" si="1"/>
        <v>-5263252303</v>
      </c>
      <c r="J10" s="19"/>
      <c r="K10" s="19">
        <v>3733103</v>
      </c>
      <c r="L10" s="19"/>
      <c r="M10" s="19">
        <v>70399313865</v>
      </c>
      <c r="N10" s="19"/>
      <c r="O10" s="19">
        <v>75611885571</v>
      </c>
      <c r="P10" s="19"/>
      <c r="Q10" s="19">
        <f t="shared" si="0"/>
        <v>-5212571706</v>
      </c>
    </row>
    <row r="11" spans="1:17" x14ac:dyDescent="0.55000000000000004">
      <c r="A11" s="20" t="s">
        <v>58</v>
      </c>
      <c r="C11" s="19">
        <v>1020827</v>
      </c>
      <c r="D11" s="19"/>
      <c r="E11" s="19">
        <v>44475612714</v>
      </c>
      <c r="F11" s="19"/>
      <c r="G11" s="19">
        <v>54856629224</v>
      </c>
      <c r="H11" s="19"/>
      <c r="I11" s="19">
        <f t="shared" si="1"/>
        <v>-10381016510</v>
      </c>
      <c r="J11" s="19"/>
      <c r="K11" s="19">
        <v>1020827</v>
      </c>
      <c r="L11" s="19"/>
      <c r="M11" s="19">
        <v>44475612714</v>
      </c>
      <c r="N11" s="19"/>
      <c r="O11" s="19">
        <v>40466860947</v>
      </c>
      <c r="P11" s="19"/>
      <c r="Q11" s="19">
        <f t="shared" si="0"/>
        <v>4008751767</v>
      </c>
    </row>
    <row r="12" spans="1:17" x14ac:dyDescent="0.55000000000000004">
      <c r="A12" s="20" t="s">
        <v>50</v>
      </c>
      <c r="C12" s="19">
        <v>3097163</v>
      </c>
      <c r="D12" s="19"/>
      <c r="E12" s="19">
        <v>48650168576</v>
      </c>
      <c r="F12" s="19"/>
      <c r="G12" s="19">
        <v>59840360193</v>
      </c>
      <c r="H12" s="19"/>
      <c r="I12" s="19">
        <f t="shared" si="1"/>
        <v>-11190191617</v>
      </c>
      <c r="J12" s="19"/>
      <c r="K12" s="19">
        <v>3097163</v>
      </c>
      <c r="L12" s="19"/>
      <c r="M12" s="19">
        <v>48650168576</v>
      </c>
      <c r="N12" s="19"/>
      <c r="O12" s="19">
        <v>46072183859</v>
      </c>
      <c r="P12" s="19"/>
      <c r="Q12" s="19">
        <f t="shared" si="0"/>
        <v>2577984717</v>
      </c>
    </row>
    <row r="13" spans="1:17" x14ac:dyDescent="0.55000000000000004">
      <c r="A13" s="20" t="s">
        <v>61</v>
      </c>
      <c r="C13" s="19">
        <v>5765306</v>
      </c>
      <c r="D13" s="19"/>
      <c r="E13" s="19">
        <v>52593409293</v>
      </c>
      <c r="F13" s="19"/>
      <c r="G13" s="19">
        <v>54390539533</v>
      </c>
      <c r="H13" s="19"/>
      <c r="I13" s="19">
        <f t="shared" si="1"/>
        <v>-1797130240</v>
      </c>
      <c r="J13" s="19"/>
      <c r="K13" s="19">
        <v>5765306</v>
      </c>
      <c r="L13" s="19"/>
      <c r="M13" s="19">
        <v>52593409293</v>
      </c>
      <c r="N13" s="19"/>
      <c r="O13" s="19">
        <v>54390539533</v>
      </c>
      <c r="P13" s="19"/>
      <c r="Q13" s="19">
        <f t="shared" si="0"/>
        <v>-1797130240</v>
      </c>
    </row>
    <row r="14" spans="1:17" x14ac:dyDescent="0.55000000000000004">
      <c r="A14" s="20" t="s">
        <v>44</v>
      </c>
      <c r="C14" s="19">
        <v>2947552</v>
      </c>
      <c r="D14" s="19"/>
      <c r="E14" s="19">
        <v>43370068199</v>
      </c>
      <c r="F14" s="19"/>
      <c r="G14" s="19">
        <v>52205841269</v>
      </c>
      <c r="H14" s="19"/>
      <c r="I14" s="19">
        <f t="shared" si="1"/>
        <v>-8835773070</v>
      </c>
      <c r="J14" s="19"/>
      <c r="K14" s="19">
        <v>2947552</v>
      </c>
      <c r="L14" s="19"/>
      <c r="M14" s="19">
        <v>43370068199</v>
      </c>
      <c r="N14" s="19"/>
      <c r="O14" s="19">
        <v>45857650141</v>
      </c>
      <c r="P14" s="19"/>
      <c r="Q14" s="19">
        <f t="shared" si="0"/>
        <v>-2487581942</v>
      </c>
    </row>
    <row r="15" spans="1:17" x14ac:dyDescent="0.55000000000000004">
      <c r="A15" s="20" t="s">
        <v>31</v>
      </c>
      <c r="C15" s="19">
        <v>1801000</v>
      </c>
      <c r="D15" s="19"/>
      <c r="E15" s="19">
        <v>40508757199</v>
      </c>
      <c r="F15" s="19"/>
      <c r="G15" s="19">
        <v>38220774183</v>
      </c>
      <c r="H15" s="19"/>
      <c r="I15" s="19">
        <f t="shared" si="1"/>
        <v>2287983016</v>
      </c>
      <c r="J15" s="19"/>
      <c r="K15" s="19">
        <v>1801000</v>
      </c>
      <c r="L15" s="19"/>
      <c r="M15" s="19">
        <v>40508757199</v>
      </c>
      <c r="N15" s="19"/>
      <c r="O15" s="19">
        <v>44180629785</v>
      </c>
      <c r="P15" s="19"/>
      <c r="Q15" s="19">
        <f t="shared" si="0"/>
        <v>-3671872586</v>
      </c>
    </row>
    <row r="16" spans="1:17" x14ac:dyDescent="0.55000000000000004">
      <c r="A16" s="20" t="s">
        <v>15</v>
      </c>
      <c r="C16" s="19">
        <v>1412218</v>
      </c>
      <c r="D16" s="19"/>
      <c r="E16" s="19">
        <v>8142128756</v>
      </c>
      <c r="F16" s="19"/>
      <c r="G16" s="19">
        <v>9054608703</v>
      </c>
      <c r="H16" s="19"/>
      <c r="I16" s="19">
        <f t="shared" si="1"/>
        <v>-912479947</v>
      </c>
      <c r="J16" s="19"/>
      <c r="K16" s="19">
        <v>1412218</v>
      </c>
      <c r="L16" s="19"/>
      <c r="M16" s="19">
        <v>8142128756</v>
      </c>
      <c r="N16" s="19"/>
      <c r="O16" s="19">
        <v>7917518328</v>
      </c>
      <c r="P16" s="19"/>
      <c r="Q16" s="19">
        <f t="shared" si="0"/>
        <v>224610428</v>
      </c>
    </row>
    <row r="17" spans="1:17" x14ac:dyDescent="0.55000000000000004">
      <c r="A17" s="20" t="s">
        <v>21</v>
      </c>
      <c r="C17" s="19">
        <v>114343</v>
      </c>
      <c r="D17" s="19"/>
      <c r="E17" s="19">
        <v>5350101366</v>
      </c>
      <c r="F17" s="19"/>
      <c r="G17" s="19">
        <v>5418298961</v>
      </c>
      <c r="H17" s="19"/>
      <c r="I17" s="19">
        <f t="shared" si="1"/>
        <v>-68197595</v>
      </c>
      <c r="J17" s="19"/>
      <c r="K17" s="19">
        <v>114343</v>
      </c>
      <c r="L17" s="19"/>
      <c r="M17" s="19">
        <v>5350101366</v>
      </c>
      <c r="N17" s="19"/>
      <c r="O17" s="19">
        <v>4340917652</v>
      </c>
      <c r="P17" s="19"/>
      <c r="Q17" s="19">
        <f t="shared" si="0"/>
        <v>1009183714</v>
      </c>
    </row>
    <row r="18" spans="1:17" x14ac:dyDescent="0.55000000000000004">
      <c r="A18" s="20" t="s">
        <v>47</v>
      </c>
      <c r="C18" s="19">
        <v>2486905</v>
      </c>
      <c r="D18" s="19"/>
      <c r="E18" s="19">
        <v>75226243861</v>
      </c>
      <c r="F18" s="19"/>
      <c r="G18" s="19">
        <v>70628123138</v>
      </c>
      <c r="H18" s="19"/>
      <c r="I18" s="19">
        <f t="shared" si="1"/>
        <v>4598120723</v>
      </c>
      <c r="J18" s="19"/>
      <c r="K18" s="19">
        <v>2486905</v>
      </c>
      <c r="L18" s="19"/>
      <c r="M18" s="19">
        <v>75226243861</v>
      </c>
      <c r="N18" s="19"/>
      <c r="O18" s="19">
        <v>58762005145</v>
      </c>
      <c r="P18" s="19"/>
      <c r="Q18" s="19">
        <f t="shared" si="0"/>
        <v>16464238716</v>
      </c>
    </row>
    <row r="19" spans="1:17" x14ac:dyDescent="0.55000000000000004">
      <c r="A19" s="20" t="s">
        <v>51</v>
      </c>
      <c r="C19" s="19">
        <v>487852</v>
      </c>
      <c r="D19" s="19"/>
      <c r="E19" s="19">
        <v>1797222033</v>
      </c>
      <c r="F19" s="19"/>
      <c r="G19" s="19">
        <v>1780248809</v>
      </c>
      <c r="H19" s="19"/>
      <c r="I19" s="19">
        <f t="shared" si="1"/>
        <v>16973224</v>
      </c>
      <c r="J19" s="19"/>
      <c r="K19" s="19">
        <v>487852</v>
      </c>
      <c r="L19" s="19"/>
      <c r="M19" s="19">
        <v>1797222033</v>
      </c>
      <c r="N19" s="19"/>
      <c r="O19" s="19">
        <v>1905159526</v>
      </c>
      <c r="P19" s="19"/>
      <c r="Q19" s="19">
        <f t="shared" si="0"/>
        <v>-107937493</v>
      </c>
    </row>
    <row r="20" spans="1:17" x14ac:dyDescent="0.55000000000000004">
      <c r="A20" s="20" t="s">
        <v>22</v>
      </c>
      <c r="C20" s="19">
        <v>689072</v>
      </c>
      <c r="D20" s="19"/>
      <c r="E20" s="19">
        <v>55510132630</v>
      </c>
      <c r="F20" s="19"/>
      <c r="G20" s="19">
        <v>60448780906</v>
      </c>
      <c r="H20" s="19"/>
      <c r="I20" s="19">
        <f t="shared" si="1"/>
        <v>-4938648276</v>
      </c>
      <c r="J20" s="19"/>
      <c r="K20" s="19">
        <v>689072</v>
      </c>
      <c r="L20" s="19"/>
      <c r="M20" s="19">
        <v>55510132655</v>
      </c>
      <c r="N20" s="19"/>
      <c r="O20" s="19">
        <v>53763453975</v>
      </c>
      <c r="P20" s="19"/>
      <c r="Q20" s="19">
        <f t="shared" si="0"/>
        <v>1746678680</v>
      </c>
    </row>
    <row r="21" spans="1:17" x14ac:dyDescent="0.55000000000000004">
      <c r="A21" s="20" t="s">
        <v>69</v>
      </c>
      <c r="C21" s="19">
        <v>6460500</v>
      </c>
      <c r="D21" s="19"/>
      <c r="E21" s="19">
        <v>42449816765</v>
      </c>
      <c r="F21" s="19"/>
      <c r="G21" s="19">
        <v>50196302074</v>
      </c>
      <c r="H21" s="19"/>
      <c r="I21" s="19">
        <f t="shared" si="1"/>
        <v>-7746485309</v>
      </c>
      <c r="J21" s="19"/>
      <c r="K21" s="19">
        <v>6460500</v>
      </c>
      <c r="L21" s="19"/>
      <c r="M21" s="19">
        <v>42449816765</v>
      </c>
      <c r="N21" s="19"/>
      <c r="O21" s="19">
        <v>50196302074</v>
      </c>
      <c r="P21" s="19"/>
      <c r="Q21" s="19">
        <f t="shared" si="0"/>
        <v>-7746485309</v>
      </c>
    </row>
    <row r="22" spans="1:17" x14ac:dyDescent="0.55000000000000004">
      <c r="A22" s="20" t="s">
        <v>45</v>
      </c>
      <c r="C22" s="19">
        <v>15007</v>
      </c>
      <c r="D22" s="19"/>
      <c r="E22" s="19">
        <v>317777048</v>
      </c>
      <c r="F22" s="19"/>
      <c r="G22" s="19">
        <v>453423745</v>
      </c>
      <c r="H22" s="19"/>
      <c r="I22" s="19">
        <f t="shared" si="1"/>
        <v>-135646697</v>
      </c>
      <c r="J22" s="19"/>
      <c r="K22" s="19">
        <v>15007</v>
      </c>
      <c r="L22" s="19"/>
      <c r="M22" s="19">
        <v>317777023</v>
      </c>
      <c r="N22" s="19"/>
      <c r="O22" s="19">
        <v>201397137</v>
      </c>
      <c r="P22" s="19"/>
      <c r="Q22" s="19">
        <f t="shared" si="0"/>
        <v>116379886</v>
      </c>
    </row>
    <row r="23" spans="1:17" x14ac:dyDescent="0.55000000000000004">
      <c r="A23" s="20" t="s">
        <v>62</v>
      </c>
      <c r="C23" s="19">
        <v>4932579</v>
      </c>
      <c r="D23" s="19"/>
      <c r="E23" s="19">
        <v>51508432777</v>
      </c>
      <c r="F23" s="19"/>
      <c r="G23" s="19">
        <v>57868738387</v>
      </c>
      <c r="H23" s="19"/>
      <c r="I23" s="19">
        <f t="shared" si="1"/>
        <v>-6360305610</v>
      </c>
      <c r="J23" s="19"/>
      <c r="K23" s="19">
        <v>4932579</v>
      </c>
      <c r="L23" s="19"/>
      <c r="M23" s="19">
        <v>51508432777</v>
      </c>
      <c r="N23" s="19"/>
      <c r="O23" s="19">
        <v>57868738387</v>
      </c>
      <c r="P23" s="19"/>
      <c r="Q23" s="19">
        <f t="shared" si="0"/>
        <v>-6360305610</v>
      </c>
    </row>
    <row r="24" spans="1:17" x14ac:dyDescent="0.55000000000000004">
      <c r="A24" s="20" t="s">
        <v>24</v>
      </c>
      <c r="C24" s="19">
        <v>374950</v>
      </c>
      <c r="D24" s="19"/>
      <c r="E24" s="19">
        <v>37297622364</v>
      </c>
      <c r="F24" s="19"/>
      <c r="G24" s="19">
        <v>45665537699</v>
      </c>
      <c r="H24" s="19"/>
      <c r="I24" s="19">
        <f t="shared" si="1"/>
        <v>-8367915335</v>
      </c>
      <c r="J24" s="19"/>
      <c r="K24" s="19">
        <v>374950</v>
      </c>
      <c r="L24" s="19"/>
      <c r="M24" s="19">
        <v>37297622364</v>
      </c>
      <c r="N24" s="19"/>
      <c r="O24" s="19">
        <v>33517133065</v>
      </c>
      <c r="P24" s="19"/>
      <c r="Q24" s="19">
        <f t="shared" si="0"/>
        <v>3780489299</v>
      </c>
    </row>
    <row r="25" spans="1:17" x14ac:dyDescent="0.55000000000000004">
      <c r="A25" s="20" t="s">
        <v>37</v>
      </c>
      <c r="C25" s="19">
        <v>5354926</v>
      </c>
      <c r="D25" s="19"/>
      <c r="E25" s="19">
        <v>35898744899</v>
      </c>
      <c r="F25" s="19"/>
      <c r="G25" s="19">
        <v>52283136477</v>
      </c>
      <c r="H25" s="19"/>
      <c r="I25" s="19">
        <f t="shared" si="1"/>
        <v>-16384391578</v>
      </c>
      <c r="J25" s="19"/>
      <c r="K25" s="19">
        <v>5354926</v>
      </c>
      <c r="L25" s="19"/>
      <c r="M25" s="19">
        <v>35898744899</v>
      </c>
      <c r="N25" s="19"/>
      <c r="O25" s="19">
        <v>44085617624</v>
      </c>
      <c r="P25" s="19"/>
      <c r="Q25" s="19">
        <f t="shared" si="0"/>
        <v>-8186872725</v>
      </c>
    </row>
    <row r="26" spans="1:17" x14ac:dyDescent="0.55000000000000004">
      <c r="A26" s="20" t="s">
        <v>36</v>
      </c>
      <c r="C26" s="19">
        <v>1532557</v>
      </c>
      <c r="D26" s="19"/>
      <c r="E26" s="19">
        <v>18783994064</v>
      </c>
      <c r="F26" s="19"/>
      <c r="G26" s="19">
        <v>22120323910</v>
      </c>
      <c r="H26" s="19"/>
      <c r="I26" s="19">
        <f t="shared" si="1"/>
        <v>-3336329846</v>
      </c>
      <c r="J26" s="19"/>
      <c r="K26" s="19">
        <v>1532557</v>
      </c>
      <c r="L26" s="19"/>
      <c r="M26" s="19">
        <v>18783994064</v>
      </c>
      <c r="N26" s="19"/>
      <c r="O26" s="19">
        <v>16521828394</v>
      </c>
      <c r="P26" s="19"/>
      <c r="Q26" s="19">
        <f t="shared" si="0"/>
        <v>2262165670</v>
      </c>
    </row>
    <row r="27" spans="1:17" x14ac:dyDescent="0.55000000000000004">
      <c r="A27" s="20" t="s">
        <v>71</v>
      </c>
      <c r="C27" s="19">
        <v>1300224</v>
      </c>
      <c r="D27" s="19"/>
      <c r="E27" s="19">
        <v>36331828324</v>
      </c>
      <c r="F27" s="19"/>
      <c r="G27" s="19">
        <v>36884029002</v>
      </c>
      <c r="H27" s="19"/>
      <c r="I27" s="19">
        <f t="shared" si="1"/>
        <v>-552200678</v>
      </c>
      <c r="J27" s="19"/>
      <c r="K27" s="19">
        <v>1300224</v>
      </c>
      <c r="L27" s="19"/>
      <c r="M27" s="19">
        <v>36331828324</v>
      </c>
      <c r="N27" s="19"/>
      <c r="O27" s="19">
        <v>36884029002</v>
      </c>
      <c r="P27" s="19"/>
      <c r="Q27" s="19">
        <f t="shared" si="0"/>
        <v>-552200678</v>
      </c>
    </row>
    <row r="28" spans="1:17" x14ac:dyDescent="0.55000000000000004">
      <c r="A28" s="20" t="s">
        <v>27</v>
      </c>
      <c r="C28" s="19">
        <v>2585725</v>
      </c>
      <c r="D28" s="19"/>
      <c r="E28" s="19">
        <v>39840269011</v>
      </c>
      <c r="F28" s="19"/>
      <c r="G28" s="19">
        <v>29455475186</v>
      </c>
      <c r="H28" s="19"/>
      <c r="I28" s="19">
        <f t="shared" si="1"/>
        <v>10384793825</v>
      </c>
      <c r="J28" s="19"/>
      <c r="K28" s="19">
        <v>2585725</v>
      </c>
      <c r="L28" s="19"/>
      <c r="M28" s="19">
        <v>39840269011</v>
      </c>
      <c r="N28" s="19"/>
      <c r="O28" s="19">
        <v>34387274373</v>
      </c>
      <c r="P28" s="19"/>
      <c r="Q28" s="19">
        <f t="shared" si="0"/>
        <v>5452994638</v>
      </c>
    </row>
    <row r="29" spans="1:17" x14ac:dyDescent="0.55000000000000004">
      <c r="A29" s="20" t="s">
        <v>64</v>
      </c>
      <c r="C29" s="19">
        <v>73993219</v>
      </c>
      <c r="D29" s="19"/>
      <c r="E29" s="19">
        <v>39203727331</v>
      </c>
      <c r="F29" s="19"/>
      <c r="G29" s="19">
        <v>45351693784</v>
      </c>
      <c r="H29" s="19"/>
      <c r="I29" s="19">
        <f t="shared" si="1"/>
        <v>-6147966453</v>
      </c>
      <c r="J29" s="19"/>
      <c r="K29" s="19">
        <v>73993219</v>
      </c>
      <c r="L29" s="19"/>
      <c r="M29" s="19">
        <v>39203727331</v>
      </c>
      <c r="N29" s="19"/>
      <c r="O29" s="19">
        <v>45351693784</v>
      </c>
      <c r="P29" s="19"/>
      <c r="Q29" s="19">
        <f t="shared" si="0"/>
        <v>-6147966453</v>
      </c>
    </row>
    <row r="30" spans="1:17" x14ac:dyDescent="0.55000000000000004">
      <c r="A30" s="20" t="s">
        <v>35</v>
      </c>
      <c r="C30" s="19">
        <v>72</v>
      </c>
      <c r="D30" s="19"/>
      <c r="E30" s="19">
        <v>4173339</v>
      </c>
      <c r="F30" s="19"/>
      <c r="G30" s="19">
        <v>2826798796</v>
      </c>
      <c r="H30" s="19"/>
      <c r="I30" s="19">
        <f t="shared" si="1"/>
        <v>-2822625457</v>
      </c>
      <c r="J30" s="19"/>
      <c r="K30" s="19">
        <v>72</v>
      </c>
      <c r="L30" s="19"/>
      <c r="M30" s="19">
        <v>4173339</v>
      </c>
      <c r="N30" s="19"/>
      <c r="O30" s="19">
        <v>1513404</v>
      </c>
      <c r="P30" s="19"/>
      <c r="Q30" s="19">
        <f t="shared" si="0"/>
        <v>2659935</v>
      </c>
    </row>
    <row r="31" spans="1:17" x14ac:dyDescent="0.55000000000000004">
      <c r="A31" s="20" t="s">
        <v>32</v>
      </c>
      <c r="C31" s="19">
        <v>1477161</v>
      </c>
      <c r="D31" s="19"/>
      <c r="E31" s="19">
        <v>51967149631</v>
      </c>
      <c r="F31" s="19"/>
      <c r="G31" s="19">
        <v>56213676292</v>
      </c>
      <c r="H31" s="19"/>
      <c r="I31" s="19">
        <f t="shared" si="1"/>
        <v>-4246526661</v>
      </c>
      <c r="J31" s="19"/>
      <c r="K31" s="19">
        <v>1477161</v>
      </c>
      <c r="L31" s="19"/>
      <c r="M31" s="19">
        <v>51967149631</v>
      </c>
      <c r="N31" s="19"/>
      <c r="O31" s="19">
        <v>46522523478</v>
      </c>
      <c r="P31" s="19"/>
      <c r="Q31" s="19">
        <f t="shared" si="0"/>
        <v>5444626153</v>
      </c>
    </row>
    <row r="32" spans="1:17" x14ac:dyDescent="0.55000000000000004">
      <c r="A32" s="20" t="s">
        <v>67</v>
      </c>
      <c r="C32" s="19">
        <v>152287</v>
      </c>
      <c r="D32" s="19"/>
      <c r="E32" s="19">
        <v>5392187385</v>
      </c>
      <c r="F32" s="19"/>
      <c r="G32" s="19">
        <v>3505851412</v>
      </c>
      <c r="H32" s="19"/>
      <c r="I32" s="19">
        <f t="shared" si="1"/>
        <v>1886335973</v>
      </c>
      <c r="J32" s="19"/>
      <c r="K32" s="19">
        <v>152287</v>
      </c>
      <c r="L32" s="19"/>
      <c r="M32" s="19">
        <v>5392187385</v>
      </c>
      <c r="N32" s="19"/>
      <c r="O32" s="19">
        <v>3505851412</v>
      </c>
      <c r="P32" s="19"/>
      <c r="Q32" s="19">
        <f t="shared" si="0"/>
        <v>1886335973</v>
      </c>
    </row>
    <row r="33" spans="1:17" x14ac:dyDescent="0.55000000000000004">
      <c r="A33" s="20" t="s">
        <v>66</v>
      </c>
      <c r="C33" s="19">
        <v>1394767</v>
      </c>
      <c r="D33" s="19"/>
      <c r="E33" s="19">
        <v>6411028662</v>
      </c>
      <c r="F33" s="19"/>
      <c r="G33" s="19">
        <v>4652979491</v>
      </c>
      <c r="H33" s="19"/>
      <c r="I33" s="19">
        <f t="shared" si="1"/>
        <v>1758049171</v>
      </c>
      <c r="J33" s="19"/>
      <c r="K33" s="19">
        <v>1394767</v>
      </c>
      <c r="L33" s="19"/>
      <c r="M33" s="19">
        <v>6411028662</v>
      </c>
      <c r="N33" s="19"/>
      <c r="O33" s="19">
        <v>4652979491</v>
      </c>
      <c r="P33" s="19"/>
      <c r="Q33" s="19">
        <f t="shared" si="0"/>
        <v>1758049171</v>
      </c>
    </row>
    <row r="34" spans="1:17" x14ac:dyDescent="0.55000000000000004">
      <c r="A34" s="20" t="s">
        <v>65</v>
      </c>
      <c r="C34" s="19">
        <v>650804</v>
      </c>
      <c r="D34" s="19"/>
      <c r="E34" s="19">
        <v>6190489592</v>
      </c>
      <c r="F34" s="19"/>
      <c r="G34" s="19">
        <v>4970143314</v>
      </c>
      <c r="H34" s="19"/>
      <c r="I34" s="19">
        <f t="shared" si="1"/>
        <v>1220346278</v>
      </c>
      <c r="J34" s="19"/>
      <c r="K34" s="19">
        <v>650804</v>
      </c>
      <c r="L34" s="19"/>
      <c r="M34" s="19">
        <v>6190489592</v>
      </c>
      <c r="N34" s="19"/>
      <c r="O34" s="19">
        <v>4970143314</v>
      </c>
      <c r="P34" s="19"/>
      <c r="Q34" s="19">
        <f t="shared" si="0"/>
        <v>1220346278</v>
      </c>
    </row>
    <row r="35" spans="1:17" x14ac:dyDescent="0.55000000000000004">
      <c r="A35" s="20" t="s">
        <v>55</v>
      </c>
      <c r="C35" s="19">
        <v>5027672</v>
      </c>
      <c r="D35" s="19"/>
      <c r="E35" s="19">
        <v>43380533811</v>
      </c>
      <c r="F35" s="19"/>
      <c r="G35" s="19">
        <v>49977573516</v>
      </c>
      <c r="H35" s="19"/>
      <c r="I35" s="19">
        <f t="shared" si="1"/>
        <v>-6597039705</v>
      </c>
      <c r="J35" s="19"/>
      <c r="K35" s="19">
        <v>5027672</v>
      </c>
      <c r="L35" s="19"/>
      <c r="M35" s="19">
        <v>43380533811</v>
      </c>
      <c r="N35" s="19"/>
      <c r="O35" s="19">
        <v>45599866991</v>
      </c>
      <c r="P35" s="19"/>
      <c r="Q35" s="19">
        <f t="shared" si="0"/>
        <v>-2219333180</v>
      </c>
    </row>
    <row r="36" spans="1:17" x14ac:dyDescent="0.55000000000000004">
      <c r="A36" s="20" t="s">
        <v>39</v>
      </c>
      <c r="C36" s="19">
        <v>1721862</v>
      </c>
      <c r="D36" s="19"/>
      <c r="E36" s="19">
        <v>13881213230</v>
      </c>
      <c r="F36" s="19"/>
      <c r="G36" s="19">
        <v>15353203782</v>
      </c>
      <c r="H36" s="19"/>
      <c r="I36" s="19">
        <f t="shared" si="1"/>
        <v>-1471990552</v>
      </c>
      <c r="J36" s="19"/>
      <c r="K36" s="19">
        <v>1721862</v>
      </c>
      <c r="L36" s="19"/>
      <c r="M36" s="19">
        <v>13881213230</v>
      </c>
      <c r="N36" s="19"/>
      <c r="O36" s="19">
        <v>12374990343</v>
      </c>
      <c r="P36" s="19"/>
      <c r="Q36" s="19">
        <f t="shared" si="0"/>
        <v>1506222887</v>
      </c>
    </row>
    <row r="37" spans="1:17" x14ac:dyDescent="0.55000000000000004">
      <c r="A37" s="20" t="s">
        <v>16</v>
      </c>
      <c r="C37" s="19">
        <v>11016289</v>
      </c>
      <c r="D37" s="19"/>
      <c r="E37" s="19">
        <v>44262899489</v>
      </c>
      <c r="F37" s="19"/>
      <c r="G37" s="19">
        <v>61354001287</v>
      </c>
      <c r="H37" s="19"/>
      <c r="I37" s="19">
        <f t="shared" si="1"/>
        <v>-17091101798</v>
      </c>
      <c r="J37" s="19"/>
      <c r="K37" s="19">
        <v>11016289</v>
      </c>
      <c r="L37" s="19"/>
      <c r="M37" s="19">
        <v>44262899489</v>
      </c>
      <c r="N37" s="19"/>
      <c r="O37" s="19">
        <v>51452241264</v>
      </c>
      <c r="P37" s="19"/>
      <c r="Q37" s="19">
        <f t="shared" si="0"/>
        <v>-7189341775</v>
      </c>
    </row>
    <row r="38" spans="1:17" x14ac:dyDescent="0.55000000000000004">
      <c r="A38" s="20" t="s">
        <v>72</v>
      </c>
      <c r="C38" s="19">
        <v>5661117</v>
      </c>
      <c r="D38" s="19"/>
      <c r="E38" s="19">
        <v>37141060135</v>
      </c>
      <c r="F38" s="19"/>
      <c r="G38" s="19">
        <v>44319506805</v>
      </c>
      <c r="H38" s="19"/>
      <c r="I38" s="19">
        <f t="shared" si="1"/>
        <v>-7178446670</v>
      </c>
      <c r="J38" s="19"/>
      <c r="K38" s="19">
        <v>5661117</v>
      </c>
      <c r="L38" s="19"/>
      <c r="M38" s="19">
        <v>37141060135</v>
      </c>
      <c r="N38" s="19"/>
      <c r="O38" s="19">
        <v>44319506805</v>
      </c>
      <c r="P38" s="19"/>
      <c r="Q38" s="19">
        <f t="shared" si="0"/>
        <v>-7178446670</v>
      </c>
    </row>
    <row r="39" spans="1:17" x14ac:dyDescent="0.55000000000000004">
      <c r="A39" s="20" t="s">
        <v>52</v>
      </c>
      <c r="C39" s="19">
        <v>3767320</v>
      </c>
      <c r="D39" s="19"/>
      <c r="E39" s="19">
        <v>67146136716</v>
      </c>
      <c r="F39" s="19"/>
      <c r="G39" s="19">
        <v>73400127141</v>
      </c>
      <c r="H39" s="19"/>
      <c r="I39" s="19">
        <f t="shared" si="1"/>
        <v>-6253990425</v>
      </c>
      <c r="J39" s="19"/>
      <c r="K39" s="19">
        <v>3767320</v>
      </c>
      <c r="L39" s="19"/>
      <c r="M39" s="19">
        <v>67146136716</v>
      </c>
      <c r="N39" s="19"/>
      <c r="O39" s="19">
        <v>63843145867</v>
      </c>
      <c r="P39" s="19"/>
      <c r="Q39" s="19">
        <f t="shared" si="0"/>
        <v>3302990849</v>
      </c>
    </row>
    <row r="40" spans="1:17" x14ac:dyDescent="0.55000000000000004">
      <c r="A40" s="20" t="s">
        <v>40</v>
      </c>
      <c r="C40" s="19">
        <v>3383072</v>
      </c>
      <c r="D40" s="19"/>
      <c r="E40" s="19">
        <v>58347056219</v>
      </c>
      <c r="F40" s="19"/>
      <c r="G40" s="19">
        <v>63562878975</v>
      </c>
      <c r="H40" s="19"/>
      <c r="I40" s="19">
        <f t="shared" si="1"/>
        <v>-5215822756</v>
      </c>
      <c r="J40" s="19"/>
      <c r="K40" s="19">
        <v>3383072</v>
      </c>
      <c r="L40" s="19"/>
      <c r="M40" s="19">
        <v>58347056219</v>
      </c>
      <c r="N40" s="19"/>
      <c r="O40" s="19">
        <v>51112891432</v>
      </c>
      <c r="P40" s="19"/>
      <c r="Q40" s="19">
        <f t="shared" si="0"/>
        <v>7234164787</v>
      </c>
    </row>
    <row r="41" spans="1:17" x14ac:dyDescent="0.55000000000000004">
      <c r="A41" s="20" t="s">
        <v>41</v>
      </c>
      <c r="C41" s="19">
        <v>7624716</v>
      </c>
      <c r="D41" s="19"/>
      <c r="E41" s="19">
        <v>104595015369</v>
      </c>
      <c r="F41" s="19"/>
      <c r="G41" s="19">
        <v>120603508722</v>
      </c>
      <c r="H41" s="19"/>
      <c r="I41" s="19">
        <f t="shared" si="1"/>
        <v>-16008493353</v>
      </c>
      <c r="J41" s="19"/>
      <c r="K41" s="19">
        <v>7624716</v>
      </c>
      <c r="L41" s="19"/>
      <c r="M41" s="19">
        <v>104595015369</v>
      </c>
      <c r="N41" s="19"/>
      <c r="O41" s="19">
        <v>95347467363</v>
      </c>
      <c r="P41" s="19"/>
      <c r="Q41" s="19">
        <f t="shared" si="0"/>
        <v>9247548006</v>
      </c>
    </row>
    <row r="42" spans="1:17" x14ac:dyDescent="0.55000000000000004">
      <c r="A42" s="20" t="s">
        <v>57</v>
      </c>
      <c r="C42" s="19">
        <v>3626550</v>
      </c>
      <c r="D42" s="19"/>
      <c r="E42" s="19">
        <v>43439912931</v>
      </c>
      <c r="F42" s="19"/>
      <c r="G42" s="19">
        <v>51587149713</v>
      </c>
      <c r="H42" s="19"/>
      <c r="I42" s="19">
        <f t="shared" si="1"/>
        <v>-8147236782</v>
      </c>
      <c r="J42" s="19"/>
      <c r="K42" s="19">
        <v>3626550</v>
      </c>
      <c r="L42" s="19"/>
      <c r="M42" s="19">
        <v>43439912931</v>
      </c>
      <c r="N42" s="19"/>
      <c r="O42" s="19">
        <v>47481519958</v>
      </c>
      <c r="P42" s="19"/>
      <c r="Q42" s="19">
        <f t="shared" si="0"/>
        <v>-4041607027</v>
      </c>
    </row>
    <row r="43" spans="1:17" x14ac:dyDescent="0.55000000000000004">
      <c r="A43" s="20" t="s">
        <v>26</v>
      </c>
      <c r="C43" s="19">
        <v>16330439</v>
      </c>
      <c r="D43" s="19"/>
      <c r="E43" s="19">
        <v>160547068861</v>
      </c>
      <c r="F43" s="19"/>
      <c r="G43" s="19">
        <v>210517758341</v>
      </c>
      <c r="H43" s="19"/>
      <c r="I43" s="19">
        <f t="shared" si="1"/>
        <v>-49970689480</v>
      </c>
      <c r="J43" s="19"/>
      <c r="K43" s="19">
        <v>16330439</v>
      </c>
      <c r="L43" s="19"/>
      <c r="M43" s="19">
        <v>160547068861</v>
      </c>
      <c r="N43" s="19"/>
      <c r="O43" s="19">
        <v>138540856896</v>
      </c>
      <c r="P43" s="19"/>
      <c r="Q43" s="19">
        <f t="shared" si="0"/>
        <v>22006211965</v>
      </c>
    </row>
    <row r="44" spans="1:17" x14ac:dyDescent="0.55000000000000004">
      <c r="A44" s="20" t="s">
        <v>54</v>
      </c>
      <c r="C44" s="19">
        <v>621795</v>
      </c>
      <c r="D44" s="19"/>
      <c r="E44" s="19">
        <v>4629533944</v>
      </c>
      <c r="F44" s="19"/>
      <c r="G44" s="19">
        <v>5575219784</v>
      </c>
      <c r="H44" s="19"/>
      <c r="I44" s="19">
        <f t="shared" si="1"/>
        <v>-945685840</v>
      </c>
      <c r="J44" s="19"/>
      <c r="K44" s="19">
        <v>621795</v>
      </c>
      <c r="L44" s="19"/>
      <c r="M44" s="19">
        <v>4629533944</v>
      </c>
      <c r="N44" s="19"/>
      <c r="O44" s="19">
        <v>6490000851</v>
      </c>
      <c r="P44" s="19"/>
      <c r="Q44" s="19">
        <f t="shared" si="0"/>
        <v>-1860466907</v>
      </c>
    </row>
    <row r="45" spans="1:17" x14ac:dyDescent="0.55000000000000004">
      <c r="A45" s="20" t="s">
        <v>23</v>
      </c>
      <c r="C45" s="19">
        <v>1413276</v>
      </c>
      <c r="D45" s="19"/>
      <c r="E45" s="19">
        <v>107767348168</v>
      </c>
      <c r="F45" s="19"/>
      <c r="G45" s="19">
        <v>105407171595</v>
      </c>
      <c r="H45" s="19"/>
      <c r="I45" s="19">
        <f t="shared" si="1"/>
        <v>2360176573</v>
      </c>
      <c r="J45" s="19"/>
      <c r="K45" s="19">
        <v>1413276</v>
      </c>
      <c r="L45" s="19"/>
      <c r="M45" s="19">
        <v>107767348168</v>
      </c>
      <c r="N45" s="19"/>
      <c r="O45" s="19">
        <v>82485100790</v>
      </c>
      <c r="P45" s="19"/>
      <c r="Q45" s="19">
        <f t="shared" si="0"/>
        <v>25282247378</v>
      </c>
    </row>
    <row r="46" spans="1:17" x14ac:dyDescent="0.55000000000000004">
      <c r="A46" s="20" t="s">
        <v>30</v>
      </c>
      <c r="C46" s="19">
        <v>361346</v>
      </c>
      <c r="D46" s="19"/>
      <c r="E46" s="19">
        <v>11041684772</v>
      </c>
      <c r="F46" s="19"/>
      <c r="G46" s="19">
        <v>13103297776</v>
      </c>
      <c r="H46" s="19"/>
      <c r="I46" s="19">
        <f t="shared" si="1"/>
        <v>-2061613004</v>
      </c>
      <c r="J46" s="19"/>
      <c r="K46" s="19">
        <v>361346</v>
      </c>
      <c r="L46" s="19"/>
      <c r="M46" s="19">
        <v>11041684772</v>
      </c>
      <c r="N46" s="19"/>
      <c r="O46" s="19">
        <v>8378675620</v>
      </c>
      <c r="P46" s="19"/>
      <c r="Q46" s="19">
        <f t="shared" si="0"/>
        <v>2663009152</v>
      </c>
    </row>
    <row r="47" spans="1:17" x14ac:dyDescent="0.55000000000000004">
      <c r="A47" s="20" t="s">
        <v>63</v>
      </c>
      <c r="C47" s="19">
        <v>2659024</v>
      </c>
      <c r="D47" s="19"/>
      <c r="E47" s="19">
        <v>56379515877</v>
      </c>
      <c r="F47" s="19"/>
      <c r="G47" s="19">
        <v>56911391912</v>
      </c>
      <c r="H47" s="19"/>
      <c r="I47" s="19">
        <f t="shared" si="1"/>
        <v>-531876035</v>
      </c>
      <c r="J47" s="19"/>
      <c r="K47" s="19">
        <v>2659024</v>
      </c>
      <c r="L47" s="19"/>
      <c r="M47" s="19">
        <v>56379515877</v>
      </c>
      <c r="N47" s="19"/>
      <c r="O47" s="19">
        <v>56911391912</v>
      </c>
      <c r="P47" s="19"/>
      <c r="Q47" s="19">
        <f t="shared" si="0"/>
        <v>-531876035</v>
      </c>
    </row>
    <row r="48" spans="1:17" x14ac:dyDescent="0.55000000000000004">
      <c r="A48" s="20" t="s">
        <v>34</v>
      </c>
      <c r="C48" s="19">
        <v>70051</v>
      </c>
      <c r="D48" s="19"/>
      <c r="E48" s="19">
        <v>38500050930</v>
      </c>
      <c r="F48" s="19"/>
      <c r="G48" s="19">
        <v>49908070329</v>
      </c>
      <c r="H48" s="19"/>
      <c r="I48" s="19">
        <f t="shared" si="1"/>
        <v>-11408019399</v>
      </c>
      <c r="J48" s="19"/>
      <c r="K48" s="19">
        <v>70051</v>
      </c>
      <c r="L48" s="19"/>
      <c r="M48" s="19">
        <v>38500050930</v>
      </c>
      <c r="N48" s="19"/>
      <c r="O48" s="19">
        <v>28062070857</v>
      </c>
      <c r="P48" s="19"/>
      <c r="Q48" s="19">
        <f t="shared" si="0"/>
        <v>10437980073</v>
      </c>
    </row>
    <row r="49" spans="1:17" x14ac:dyDescent="0.55000000000000004">
      <c r="A49" s="20" t="s">
        <v>43</v>
      </c>
      <c r="C49" s="19">
        <v>1884770</v>
      </c>
      <c r="D49" s="19"/>
      <c r="E49" s="19">
        <v>30745047699</v>
      </c>
      <c r="F49" s="19"/>
      <c r="G49" s="19">
        <v>34467689114</v>
      </c>
      <c r="H49" s="19"/>
      <c r="I49" s="19">
        <f t="shared" si="1"/>
        <v>-3722641415</v>
      </c>
      <c r="J49" s="19"/>
      <c r="K49" s="19">
        <v>1884770</v>
      </c>
      <c r="L49" s="19"/>
      <c r="M49" s="19">
        <v>30745047699</v>
      </c>
      <c r="N49" s="19"/>
      <c r="O49" s="19">
        <v>30763783266</v>
      </c>
      <c r="P49" s="19"/>
      <c r="Q49" s="19">
        <f t="shared" si="0"/>
        <v>-18735567</v>
      </c>
    </row>
    <row r="50" spans="1:17" x14ac:dyDescent="0.55000000000000004">
      <c r="A50" s="20" t="s">
        <v>42</v>
      </c>
      <c r="C50" s="19">
        <v>1868294</v>
      </c>
      <c r="D50" s="19"/>
      <c r="E50" s="19">
        <v>37812136968</v>
      </c>
      <c r="F50" s="19"/>
      <c r="G50" s="19">
        <v>50874506320</v>
      </c>
      <c r="H50" s="19"/>
      <c r="I50" s="19">
        <f t="shared" si="1"/>
        <v>-13062369352</v>
      </c>
      <c r="J50" s="19"/>
      <c r="K50" s="19">
        <v>1868294</v>
      </c>
      <c r="L50" s="19"/>
      <c r="M50" s="19">
        <v>37812136968</v>
      </c>
      <c r="N50" s="19"/>
      <c r="O50" s="19">
        <v>33878645933</v>
      </c>
      <c r="P50" s="19"/>
      <c r="Q50" s="19">
        <f t="shared" si="0"/>
        <v>3933491035</v>
      </c>
    </row>
    <row r="51" spans="1:17" x14ac:dyDescent="0.55000000000000004">
      <c r="A51" s="20" t="s">
        <v>49</v>
      </c>
      <c r="C51" s="19">
        <v>8220093</v>
      </c>
      <c r="D51" s="19"/>
      <c r="E51" s="19">
        <v>82528952811</v>
      </c>
      <c r="F51" s="19"/>
      <c r="G51" s="19">
        <v>102485815044</v>
      </c>
      <c r="H51" s="19"/>
      <c r="I51" s="19">
        <f t="shared" si="1"/>
        <v>-19956862233</v>
      </c>
      <c r="J51" s="19"/>
      <c r="K51" s="19">
        <v>8220093</v>
      </c>
      <c r="L51" s="19"/>
      <c r="M51" s="19">
        <v>82528952811</v>
      </c>
      <c r="N51" s="19"/>
      <c r="O51" s="19">
        <v>83383582421</v>
      </c>
      <c r="P51" s="19"/>
      <c r="Q51" s="19">
        <f t="shared" si="0"/>
        <v>-854629610</v>
      </c>
    </row>
    <row r="52" spans="1:17" x14ac:dyDescent="0.55000000000000004">
      <c r="A52" s="20" t="s">
        <v>48</v>
      </c>
      <c r="C52" s="19">
        <v>4238562</v>
      </c>
      <c r="D52" s="19"/>
      <c r="E52" s="19">
        <v>67539881174</v>
      </c>
      <c r="F52" s="19"/>
      <c r="G52" s="19">
        <v>77892095340</v>
      </c>
      <c r="H52" s="19"/>
      <c r="I52" s="19">
        <f t="shared" si="1"/>
        <v>-10352214166</v>
      </c>
      <c r="J52" s="19"/>
      <c r="K52" s="19">
        <v>4238562</v>
      </c>
      <c r="L52" s="19"/>
      <c r="M52" s="19">
        <v>67539881174</v>
      </c>
      <c r="N52" s="19"/>
      <c r="O52" s="19">
        <v>65728143863</v>
      </c>
      <c r="P52" s="19"/>
      <c r="Q52" s="19">
        <f t="shared" si="0"/>
        <v>1811737311</v>
      </c>
    </row>
    <row r="53" spans="1:17" x14ac:dyDescent="0.55000000000000004">
      <c r="A53" s="20" t="s">
        <v>70</v>
      </c>
      <c r="C53" s="19">
        <v>1974301</v>
      </c>
      <c r="D53" s="19"/>
      <c r="E53" s="19">
        <v>54127236811</v>
      </c>
      <c r="F53" s="19"/>
      <c r="G53" s="19">
        <v>61750448427</v>
      </c>
      <c r="H53" s="19"/>
      <c r="I53" s="19">
        <f t="shared" si="1"/>
        <v>-7623211616</v>
      </c>
      <c r="J53" s="19"/>
      <c r="K53" s="19">
        <v>1974301</v>
      </c>
      <c r="L53" s="19"/>
      <c r="M53" s="19">
        <v>54127236811</v>
      </c>
      <c r="N53" s="19"/>
      <c r="O53" s="19">
        <v>61750448427</v>
      </c>
      <c r="P53" s="19"/>
      <c r="Q53" s="19">
        <f t="shared" si="0"/>
        <v>-7623211616</v>
      </c>
    </row>
    <row r="54" spans="1:17" x14ac:dyDescent="0.55000000000000004">
      <c r="A54" s="20" t="s">
        <v>19</v>
      </c>
      <c r="C54" s="19">
        <v>933405</v>
      </c>
      <c r="D54" s="19"/>
      <c r="E54" s="19">
        <v>86266041211</v>
      </c>
      <c r="F54" s="19"/>
      <c r="G54" s="19">
        <v>94723740536</v>
      </c>
      <c r="H54" s="19"/>
      <c r="I54" s="19">
        <f t="shared" si="1"/>
        <v>-8457699325</v>
      </c>
      <c r="J54" s="19"/>
      <c r="K54" s="19">
        <v>933405</v>
      </c>
      <c r="L54" s="19"/>
      <c r="M54" s="19">
        <v>86266041211</v>
      </c>
      <c r="N54" s="19"/>
      <c r="O54" s="19">
        <v>86416941433</v>
      </c>
      <c r="P54" s="19"/>
      <c r="Q54" s="19">
        <f t="shared" si="0"/>
        <v>-150900222</v>
      </c>
    </row>
    <row r="55" spans="1:17" x14ac:dyDescent="0.55000000000000004">
      <c r="A55" s="20" t="s">
        <v>68</v>
      </c>
      <c r="C55" s="19">
        <v>355264</v>
      </c>
      <c r="D55" s="19"/>
      <c r="E55" s="19">
        <v>85258222562</v>
      </c>
      <c r="F55" s="19"/>
      <c r="G55" s="19">
        <v>94850713641</v>
      </c>
      <c r="H55" s="19"/>
      <c r="I55" s="19">
        <f t="shared" si="1"/>
        <v>-9592491079</v>
      </c>
      <c r="J55" s="19"/>
      <c r="K55" s="19">
        <v>355264</v>
      </c>
      <c r="L55" s="19"/>
      <c r="M55" s="19">
        <v>85258222562</v>
      </c>
      <c r="N55" s="19"/>
      <c r="O55" s="19">
        <v>94850713641</v>
      </c>
      <c r="P55" s="19"/>
      <c r="Q55" s="19">
        <f t="shared" si="0"/>
        <v>-9592491079</v>
      </c>
    </row>
    <row r="56" spans="1:17" x14ac:dyDescent="0.55000000000000004">
      <c r="A56" s="20" t="s">
        <v>46</v>
      </c>
      <c r="C56" s="19">
        <v>1187988</v>
      </c>
      <c r="D56" s="19"/>
      <c r="E56" s="19">
        <v>51936838352</v>
      </c>
      <c r="F56" s="19"/>
      <c r="G56" s="19">
        <v>61001346155</v>
      </c>
      <c r="H56" s="19"/>
      <c r="I56" s="19">
        <f t="shared" si="1"/>
        <v>-9064507803</v>
      </c>
      <c r="J56" s="19"/>
      <c r="K56" s="19">
        <v>1187988</v>
      </c>
      <c r="L56" s="19"/>
      <c r="M56" s="19">
        <v>51936838352</v>
      </c>
      <c r="N56" s="19"/>
      <c r="O56" s="19">
        <v>46776220274</v>
      </c>
      <c r="P56" s="19"/>
      <c r="Q56" s="19">
        <f t="shared" si="0"/>
        <v>5160618078</v>
      </c>
    </row>
    <row r="57" spans="1:17" x14ac:dyDescent="0.55000000000000004">
      <c r="A57" s="20" t="s">
        <v>20</v>
      </c>
      <c r="C57" s="19">
        <v>334363</v>
      </c>
      <c r="D57" s="19"/>
      <c r="E57" s="19">
        <v>51444776544</v>
      </c>
      <c r="F57" s="19"/>
      <c r="G57" s="19">
        <v>55067507781</v>
      </c>
      <c r="H57" s="19"/>
      <c r="I57" s="19">
        <f t="shared" si="1"/>
        <v>-3622731237</v>
      </c>
      <c r="J57" s="19"/>
      <c r="K57" s="19">
        <v>334363</v>
      </c>
      <c r="L57" s="19"/>
      <c r="M57" s="19">
        <v>51444776544</v>
      </c>
      <c r="N57" s="19"/>
      <c r="O57" s="19">
        <v>34713092762</v>
      </c>
      <c r="P57" s="19"/>
      <c r="Q57" s="19">
        <f t="shared" si="0"/>
        <v>16731683782</v>
      </c>
    </row>
    <row r="58" spans="1:17" x14ac:dyDescent="0.55000000000000004">
      <c r="A58" s="20" t="s">
        <v>53</v>
      </c>
      <c r="C58" s="19">
        <v>5007418</v>
      </c>
      <c r="D58" s="19"/>
      <c r="E58" s="19">
        <v>143405343490</v>
      </c>
      <c r="F58" s="19"/>
      <c r="G58" s="19">
        <v>149577597080</v>
      </c>
      <c r="H58" s="19"/>
      <c r="I58" s="19">
        <f t="shared" si="1"/>
        <v>-6172253590</v>
      </c>
      <c r="J58" s="19"/>
      <c r="K58" s="19">
        <v>5007418</v>
      </c>
      <c r="L58" s="19"/>
      <c r="M58" s="19">
        <v>143405343490</v>
      </c>
      <c r="N58" s="19"/>
      <c r="O58" s="19">
        <v>107807253882</v>
      </c>
      <c r="P58" s="19"/>
      <c r="Q58" s="19">
        <f t="shared" si="0"/>
        <v>35598089608</v>
      </c>
    </row>
    <row r="59" spans="1:17" x14ac:dyDescent="0.55000000000000004">
      <c r="A59" s="20" t="s">
        <v>25</v>
      </c>
      <c r="C59" s="19">
        <v>0</v>
      </c>
      <c r="D59" s="19"/>
      <c r="E59" s="19">
        <v>0</v>
      </c>
      <c r="F59" s="19"/>
      <c r="G59" s="19">
        <v>2618572880</v>
      </c>
      <c r="H59" s="19"/>
      <c r="I59" s="19">
        <f t="shared" si="1"/>
        <v>-2618572880</v>
      </c>
      <c r="J59" s="19"/>
      <c r="K59" s="19">
        <v>0</v>
      </c>
      <c r="L59" s="19"/>
      <c r="M59" s="19">
        <v>0</v>
      </c>
      <c r="N59" s="19"/>
      <c r="O59" s="19">
        <v>0</v>
      </c>
      <c r="P59" s="19"/>
      <c r="Q59" s="19">
        <f t="shared" si="0"/>
        <v>0</v>
      </c>
    </row>
    <row r="60" spans="1:17" x14ac:dyDescent="0.55000000000000004">
      <c r="A60" s="20" t="s">
        <v>56</v>
      </c>
      <c r="C60" s="19">
        <v>0</v>
      </c>
      <c r="D60" s="19"/>
      <c r="E60" s="19">
        <v>0</v>
      </c>
      <c r="F60" s="19"/>
      <c r="G60" s="19">
        <v>-2608021880</v>
      </c>
      <c r="H60" s="19"/>
      <c r="I60" s="19">
        <f t="shared" si="1"/>
        <v>2608021880</v>
      </c>
      <c r="J60" s="19"/>
      <c r="K60" s="19">
        <v>0</v>
      </c>
      <c r="L60" s="19"/>
      <c r="M60" s="19">
        <v>0</v>
      </c>
      <c r="N60" s="19"/>
      <c r="O60" s="19">
        <v>0</v>
      </c>
      <c r="P60" s="19"/>
      <c r="Q60" s="19">
        <f t="shared" si="0"/>
        <v>0</v>
      </c>
    </row>
    <row r="61" spans="1:17" x14ac:dyDescent="0.55000000000000004">
      <c r="A61" s="20" t="s">
        <v>18</v>
      </c>
      <c r="C61" s="19">
        <v>0</v>
      </c>
      <c r="D61" s="19"/>
      <c r="E61" s="19">
        <v>0</v>
      </c>
      <c r="F61" s="19"/>
      <c r="G61" s="19">
        <v>5564266325</v>
      </c>
      <c r="H61" s="19"/>
      <c r="I61" s="19">
        <f t="shared" si="1"/>
        <v>-5564266325</v>
      </c>
      <c r="J61" s="19"/>
      <c r="K61" s="19">
        <v>0</v>
      </c>
      <c r="L61" s="19"/>
      <c r="M61" s="19">
        <v>0</v>
      </c>
      <c r="N61" s="19"/>
      <c r="O61" s="19">
        <v>0</v>
      </c>
      <c r="P61" s="19"/>
      <c r="Q61" s="19">
        <f t="shared" si="0"/>
        <v>0</v>
      </c>
    </row>
    <row r="62" spans="1:17" x14ac:dyDescent="0.55000000000000004">
      <c r="A62" s="20" t="s">
        <v>33</v>
      </c>
      <c r="C62" s="19">
        <v>0</v>
      </c>
      <c r="D62" s="19"/>
      <c r="E62" s="19">
        <v>0</v>
      </c>
      <c r="F62" s="19"/>
      <c r="G62" s="19">
        <v>11662838</v>
      </c>
      <c r="H62" s="19"/>
      <c r="I62" s="19">
        <f t="shared" si="1"/>
        <v>-11662838</v>
      </c>
      <c r="J62" s="19"/>
      <c r="K62" s="19">
        <v>0</v>
      </c>
      <c r="L62" s="19"/>
      <c r="M62" s="19">
        <v>0</v>
      </c>
      <c r="N62" s="19"/>
      <c r="O62" s="19">
        <v>0</v>
      </c>
      <c r="P62" s="19"/>
      <c r="Q62" s="19">
        <f t="shared" si="0"/>
        <v>0</v>
      </c>
    </row>
    <row r="63" spans="1:17" x14ac:dyDescent="0.55000000000000004">
      <c r="A63" s="20" t="s">
        <v>38</v>
      </c>
      <c r="C63" s="19">
        <v>0</v>
      </c>
      <c r="D63" s="19"/>
      <c r="E63" s="19">
        <v>0</v>
      </c>
      <c r="F63" s="19"/>
      <c r="G63" s="19">
        <v>59351238</v>
      </c>
      <c r="H63" s="19"/>
      <c r="I63" s="19">
        <f t="shared" si="1"/>
        <v>-59351238</v>
      </c>
      <c r="J63" s="19"/>
      <c r="K63" s="19">
        <v>0</v>
      </c>
      <c r="L63" s="19"/>
      <c r="M63" s="19">
        <v>0</v>
      </c>
      <c r="N63" s="19"/>
      <c r="O63" s="19">
        <v>0</v>
      </c>
      <c r="P63" s="19"/>
      <c r="Q63" s="19">
        <f t="shared" si="0"/>
        <v>0</v>
      </c>
    </row>
    <row r="64" spans="1:17" x14ac:dyDescent="0.55000000000000004">
      <c r="A64" s="20" t="s">
        <v>60</v>
      </c>
      <c r="C64" s="19">
        <v>0</v>
      </c>
      <c r="D64" s="19"/>
      <c r="E64" s="19">
        <v>0</v>
      </c>
      <c r="F64" s="19"/>
      <c r="G64" s="19">
        <v>-2576204910</v>
      </c>
      <c r="H64" s="19"/>
      <c r="I64" s="19">
        <f t="shared" si="1"/>
        <v>2576204910</v>
      </c>
      <c r="J64" s="19"/>
      <c r="K64" s="19">
        <v>0</v>
      </c>
      <c r="L64" s="19"/>
      <c r="M64" s="19">
        <v>0</v>
      </c>
      <c r="N64" s="19"/>
      <c r="O64" s="19">
        <v>0</v>
      </c>
      <c r="P64" s="19"/>
      <c r="Q64" s="19">
        <f t="shared" si="0"/>
        <v>0</v>
      </c>
    </row>
    <row r="65" spans="1:17" x14ac:dyDescent="0.55000000000000004">
      <c r="A65" s="20" t="s">
        <v>17</v>
      </c>
      <c r="C65" s="19">
        <v>0</v>
      </c>
      <c r="D65" s="19"/>
      <c r="E65" s="19">
        <v>0</v>
      </c>
      <c r="F65" s="19"/>
      <c r="G65" s="19">
        <v>-9275467159</v>
      </c>
      <c r="H65" s="19"/>
      <c r="I65" s="19">
        <f t="shared" si="1"/>
        <v>9275467159</v>
      </c>
      <c r="J65" s="19"/>
      <c r="K65" s="19">
        <v>0</v>
      </c>
      <c r="L65" s="19"/>
      <c r="M65" s="19">
        <v>0</v>
      </c>
      <c r="N65" s="19"/>
      <c r="O65" s="19">
        <v>0</v>
      </c>
      <c r="P65" s="19"/>
      <c r="Q65" s="19">
        <f t="shared" si="0"/>
        <v>0</v>
      </c>
    </row>
    <row r="66" spans="1:17" x14ac:dyDescent="0.55000000000000004">
      <c r="A66" s="20" t="s">
        <v>92</v>
      </c>
      <c r="C66" s="19">
        <v>63542</v>
      </c>
      <c r="D66" s="19"/>
      <c r="E66" s="19">
        <v>54518938119</v>
      </c>
      <c r="F66" s="19"/>
      <c r="G66" s="19">
        <v>54097032181</v>
      </c>
      <c r="H66" s="19"/>
      <c r="I66" s="19">
        <f t="shared" si="1"/>
        <v>421905938</v>
      </c>
      <c r="J66" s="19"/>
      <c r="K66" s="19">
        <v>63542</v>
      </c>
      <c r="L66" s="19"/>
      <c r="M66" s="19">
        <v>54518938119</v>
      </c>
      <c r="N66" s="19"/>
      <c r="O66" s="19">
        <v>49606507050</v>
      </c>
      <c r="P66" s="19"/>
      <c r="Q66" s="19">
        <f t="shared" si="0"/>
        <v>4912431069</v>
      </c>
    </row>
    <row r="67" spans="1:17" x14ac:dyDescent="0.55000000000000004">
      <c r="A67" s="20" t="s">
        <v>122</v>
      </c>
      <c r="C67" s="19">
        <v>70000</v>
      </c>
      <c r="D67" s="19"/>
      <c r="E67" s="19">
        <v>66069072809</v>
      </c>
      <c r="F67" s="19"/>
      <c r="G67" s="19">
        <v>65335839971</v>
      </c>
      <c r="H67" s="19"/>
      <c r="I67" s="19">
        <f t="shared" si="1"/>
        <v>733232838</v>
      </c>
      <c r="J67" s="19"/>
      <c r="K67" s="19">
        <v>70000</v>
      </c>
      <c r="L67" s="19"/>
      <c r="M67" s="19">
        <v>66069072809</v>
      </c>
      <c r="N67" s="19"/>
      <c r="O67" s="19">
        <v>65335839971</v>
      </c>
      <c r="P67" s="19"/>
      <c r="Q67" s="19">
        <f t="shared" si="0"/>
        <v>733232838</v>
      </c>
    </row>
    <row r="68" spans="1:17" x14ac:dyDescent="0.55000000000000004">
      <c r="A68" s="20" t="s">
        <v>98</v>
      </c>
      <c r="C68" s="19">
        <v>56716</v>
      </c>
      <c r="D68" s="19"/>
      <c r="E68" s="19">
        <v>53987758348</v>
      </c>
      <c r="F68" s="19"/>
      <c r="G68" s="19">
        <v>53369552587</v>
      </c>
      <c r="H68" s="19"/>
      <c r="I68" s="19">
        <f t="shared" si="1"/>
        <v>618205761</v>
      </c>
      <c r="J68" s="19"/>
      <c r="K68" s="19">
        <v>56716</v>
      </c>
      <c r="L68" s="19"/>
      <c r="M68" s="19">
        <v>53987758348</v>
      </c>
      <c r="N68" s="19"/>
      <c r="O68" s="19">
        <v>48966069883</v>
      </c>
      <c r="P68" s="19"/>
      <c r="Q68" s="19">
        <f t="shared" si="0"/>
        <v>5021688465</v>
      </c>
    </row>
    <row r="69" spans="1:17" x14ac:dyDescent="0.55000000000000004">
      <c r="A69" s="20" t="s">
        <v>89</v>
      </c>
      <c r="C69" s="19">
        <v>23636</v>
      </c>
      <c r="D69" s="19"/>
      <c r="E69" s="19">
        <v>20533621642</v>
      </c>
      <c r="F69" s="19"/>
      <c r="G69" s="19">
        <v>20324646378</v>
      </c>
      <c r="H69" s="19"/>
      <c r="I69" s="19">
        <f t="shared" si="1"/>
        <v>208975264</v>
      </c>
      <c r="J69" s="19"/>
      <c r="K69" s="19">
        <v>23636</v>
      </c>
      <c r="L69" s="19"/>
      <c r="M69" s="19">
        <v>20533621642</v>
      </c>
      <c r="N69" s="19"/>
      <c r="O69" s="19">
        <v>18707858897</v>
      </c>
      <c r="P69" s="19"/>
      <c r="Q69" s="19">
        <f t="shared" si="0"/>
        <v>1825762745</v>
      </c>
    </row>
    <row r="70" spans="1:17" x14ac:dyDescent="0.55000000000000004">
      <c r="A70" s="20" t="s">
        <v>116</v>
      </c>
      <c r="C70" s="19">
        <v>50000</v>
      </c>
      <c r="D70" s="19"/>
      <c r="E70" s="19">
        <v>49990887509</v>
      </c>
      <c r="F70" s="19"/>
      <c r="G70" s="19">
        <v>50009012486</v>
      </c>
      <c r="H70" s="19"/>
      <c r="I70" s="19">
        <f t="shared" si="1"/>
        <v>-18124977</v>
      </c>
      <c r="J70" s="19"/>
      <c r="K70" s="19">
        <v>50000</v>
      </c>
      <c r="L70" s="19"/>
      <c r="M70" s="19">
        <v>49990887509</v>
      </c>
      <c r="N70" s="19"/>
      <c r="O70" s="19">
        <v>50009012486</v>
      </c>
      <c r="P70" s="19"/>
      <c r="Q70" s="19">
        <f t="shared" si="0"/>
        <v>-18124977</v>
      </c>
    </row>
    <row r="71" spans="1:17" x14ac:dyDescent="0.55000000000000004">
      <c r="A71" s="20" t="s">
        <v>119</v>
      </c>
      <c r="C71" s="19">
        <v>50000</v>
      </c>
      <c r="D71" s="19"/>
      <c r="E71" s="19">
        <v>44047514940</v>
      </c>
      <c r="F71" s="19"/>
      <c r="G71" s="19">
        <v>43722923340</v>
      </c>
      <c r="H71" s="19"/>
      <c r="I71" s="19">
        <f t="shared" si="1"/>
        <v>324591600</v>
      </c>
      <c r="J71" s="19"/>
      <c r="K71" s="19">
        <v>50000</v>
      </c>
      <c r="L71" s="19"/>
      <c r="M71" s="19">
        <v>44047514940</v>
      </c>
      <c r="N71" s="19"/>
      <c r="O71" s="19">
        <v>43722923340</v>
      </c>
      <c r="P71" s="19"/>
      <c r="Q71" s="19">
        <f t="shared" si="0"/>
        <v>324591600</v>
      </c>
    </row>
    <row r="72" spans="1:17" x14ac:dyDescent="0.55000000000000004">
      <c r="A72" s="20" t="s">
        <v>95</v>
      </c>
      <c r="C72" s="19">
        <v>74709</v>
      </c>
      <c r="D72" s="19"/>
      <c r="E72" s="19">
        <v>72705422575</v>
      </c>
      <c r="F72" s="19"/>
      <c r="G72" s="19">
        <v>71727285539</v>
      </c>
      <c r="H72" s="19"/>
      <c r="I72" s="19">
        <f t="shared" si="1"/>
        <v>978137036</v>
      </c>
      <c r="J72" s="19"/>
      <c r="K72" s="19">
        <v>74709</v>
      </c>
      <c r="L72" s="19"/>
      <c r="M72" s="19">
        <v>72705422575</v>
      </c>
      <c r="N72" s="19"/>
      <c r="O72" s="19">
        <v>65983877002</v>
      </c>
      <c r="P72" s="19"/>
      <c r="Q72" s="19">
        <f t="shared" ref="Q72:Q78" si="2">M72-O72</f>
        <v>6721545573</v>
      </c>
    </row>
    <row r="73" spans="1:17" x14ac:dyDescent="0.55000000000000004">
      <c r="A73" s="20" t="s">
        <v>86</v>
      </c>
      <c r="C73" s="19">
        <v>98210</v>
      </c>
      <c r="D73" s="19"/>
      <c r="E73" s="19">
        <v>91370983726</v>
      </c>
      <c r="F73" s="19"/>
      <c r="G73" s="19">
        <v>91149264348</v>
      </c>
      <c r="H73" s="19"/>
      <c r="I73" s="19">
        <f t="shared" ref="I73:I79" si="3">E73-G73</f>
        <v>221719378</v>
      </c>
      <c r="J73" s="19"/>
      <c r="K73" s="19">
        <v>98210</v>
      </c>
      <c r="L73" s="19"/>
      <c r="M73" s="19">
        <v>91370983726</v>
      </c>
      <c r="N73" s="19"/>
      <c r="O73" s="19">
        <v>89142571257</v>
      </c>
      <c r="P73" s="19"/>
      <c r="Q73" s="19">
        <f t="shared" si="2"/>
        <v>2228412469</v>
      </c>
    </row>
    <row r="74" spans="1:17" x14ac:dyDescent="0.55000000000000004">
      <c r="A74" s="20" t="s">
        <v>82</v>
      </c>
      <c r="C74" s="19">
        <v>19845</v>
      </c>
      <c r="D74" s="19"/>
      <c r="E74" s="19">
        <v>18961555919</v>
      </c>
      <c r="F74" s="19"/>
      <c r="G74" s="19">
        <v>18577664447</v>
      </c>
      <c r="H74" s="19"/>
      <c r="I74" s="19">
        <f t="shared" si="3"/>
        <v>383891472</v>
      </c>
      <c r="J74" s="19"/>
      <c r="K74" s="19">
        <v>19845</v>
      </c>
      <c r="L74" s="19"/>
      <c r="M74" s="19">
        <v>18961555919</v>
      </c>
      <c r="N74" s="19"/>
      <c r="O74" s="19">
        <v>17340275185</v>
      </c>
      <c r="P74" s="19"/>
      <c r="Q74" s="19">
        <f t="shared" si="2"/>
        <v>1621280734</v>
      </c>
    </row>
    <row r="75" spans="1:17" x14ac:dyDescent="0.55000000000000004">
      <c r="A75" s="20" t="s">
        <v>101</v>
      </c>
      <c r="C75" s="19">
        <v>200000</v>
      </c>
      <c r="D75" s="19"/>
      <c r="E75" s="19">
        <v>191965200000</v>
      </c>
      <c r="F75" s="19"/>
      <c r="G75" s="19">
        <v>190565453750</v>
      </c>
      <c r="H75" s="19"/>
      <c r="I75" s="19">
        <f t="shared" si="3"/>
        <v>1399746250</v>
      </c>
      <c r="J75" s="19"/>
      <c r="K75" s="19">
        <v>200000</v>
      </c>
      <c r="L75" s="19"/>
      <c r="M75" s="19">
        <v>191965200000</v>
      </c>
      <c r="N75" s="19"/>
      <c r="O75" s="19">
        <v>192118503125</v>
      </c>
      <c r="P75" s="19"/>
      <c r="Q75" s="19">
        <f t="shared" si="2"/>
        <v>-153303125</v>
      </c>
    </row>
    <row r="76" spans="1:17" x14ac:dyDescent="0.55000000000000004">
      <c r="A76" s="20" t="s">
        <v>107</v>
      </c>
      <c r="C76" s="19">
        <v>200000</v>
      </c>
      <c r="D76" s="19"/>
      <c r="E76" s="19">
        <v>203963025000</v>
      </c>
      <c r="F76" s="19"/>
      <c r="G76" s="19">
        <v>209961937500</v>
      </c>
      <c r="H76" s="19"/>
      <c r="I76" s="19">
        <f t="shared" si="3"/>
        <v>-5998912500</v>
      </c>
      <c r="J76" s="19"/>
      <c r="K76" s="19">
        <v>200000</v>
      </c>
      <c r="L76" s="19"/>
      <c r="M76" s="19">
        <v>203963025000</v>
      </c>
      <c r="N76" s="19"/>
      <c r="O76" s="19">
        <v>209961937500</v>
      </c>
      <c r="P76" s="19"/>
      <c r="Q76" s="19">
        <f t="shared" si="2"/>
        <v>-5998912500</v>
      </c>
    </row>
    <row r="77" spans="1:17" x14ac:dyDescent="0.55000000000000004">
      <c r="A77" s="20" t="s">
        <v>110</v>
      </c>
      <c r="C77" s="19">
        <v>500000</v>
      </c>
      <c r="D77" s="19"/>
      <c r="E77" s="19">
        <v>499159510937</v>
      </c>
      <c r="F77" s="19"/>
      <c r="G77" s="19">
        <v>499908375181</v>
      </c>
      <c r="H77" s="19"/>
      <c r="I77" s="19">
        <f t="shared" si="3"/>
        <v>-748864244</v>
      </c>
      <c r="J77" s="19"/>
      <c r="K77" s="19">
        <v>500000</v>
      </c>
      <c r="L77" s="19"/>
      <c r="M77" s="19">
        <v>499159510937</v>
      </c>
      <c r="N77" s="19"/>
      <c r="O77" s="19">
        <v>479913000000</v>
      </c>
      <c r="P77" s="19"/>
      <c r="Q77" s="19">
        <f t="shared" si="2"/>
        <v>19246510937</v>
      </c>
    </row>
    <row r="78" spans="1:17" x14ac:dyDescent="0.55000000000000004">
      <c r="A78" s="20" t="s">
        <v>113</v>
      </c>
      <c r="C78" s="19">
        <v>0</v>
      </c>
      <c r="D78" s="19"/>
      <c r="E78" s="19">
        <v>0</v>
      </c>
      <c r="F78" s="19"/>
      <c r="G78" s="19">
        <v>0</v>
      </c>
      <c r="H78" s="19"/>
      <c r="I78" s="19">
        <f t="shared" si="3"/>
        <v>0</v>
      </c>
      <c r="J78" s="19"/>
      <c r="K78" s="19">
        <v>1000</v>
      </c>
      <c r="L78" s="19"/>
      <c r="M78" s="19">
        <v>999818750</v>
      </c>
      <c r="N78" s="19"/>
      <c r="O78" s="19">
        <v>1042511010</v>
      </c>
      <c r="P78" s="19"/>
      <c r="Q78" s="19">
        <f t="shared" si="2"/>
        <v>-42692260</v>
      </c>
    </row>
    <row r="79" spans="1:17" x14ac:dyDescent="0.55000000000000004">
      <c r="A79" s="20" t="s">
        <v>104</v>
      </c>
      <c r="C79" s="19">
        <v>0</v>
      </c>
      <c r="D79" s="19"/>
      <c r="E79" s="19">
        <v>0</v>
      </c>
      <c r="F79" s="19"/>
      <c r="G79" s="19">
        <v>-2000</v>
      </c>
      <c r="H79" s="19"/>
      <c r="I79" s="19">
        <f t="shared" si="3"/>
        <v>2000</v>
      </c>
      <c r="J79" s="19"/>
      <c r="K79" s="19">
        <v>0</v>
      </c>
      <c r="L79" s="19"/>
      <c r="M79" s="19">
        <v>0</v>
      </c>
      <c r="N79" s="19"/>
      <c r="O79" s="19">
        <v>0</v>
      </c>
      <c r="P79" s="19"/>
      <c r="Q79" s="19">
        <f>M79-O79</f>
        <v>0</v>
      </c>
    </row>
    <row r="80" spans="1:17" ht="24.75" thickBot="1" x14ac:dyDescent="0.6">
      <c r="E80" s="21">
        <f>SUM(E8:E79)</f>
        <v>3715075565738</v>
      </c>
      <c r="G80" s="21">
        <f>SUM(G8:G79)</f>
        <v>4008483756412</v>
      </c>
      <c r="I80" s="21">
        <f>SUM(I8:I79)</f>
        <v>-293408190674</v>
      </c>
      <c r="M80" s="21">
        <f>SUM(M8:M79)</f>
        <v>3716075384488</v>
      </c>
      <c r="O80" s="21">
        <f>SUM(O8:O79)</f>
        <v>3557780876927</v>
      </c>
      <c r="Q80" s="21">
        <f>SUM(Q8:Q79)</f>
        <v>158294507561</v>
      </c>
    </row>
    <row r="81" spans="6:17" ht="24.75" thickTop="1" x14ac:dyDescent="0.55000000000000004"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6:17" x14ac:dyDescent="0.55000000000000004">
      <c r="G82" s="3"/>
      <c r="I82" s="3"/>
      <c r="O82" s="3"/>
      <c r="Q82" s="3"/>
    </row>
    <row r="83" spans="6:17" x14ac:dyDescent="0.55000000000000004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5" spans="6:17" x14ac:dyDescent="0.55000000000000004"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6:17" x14ac:dyDescent="0.55000000000000004">
      <c r="G86" s="3"/>
      <c r="I86" s="3"/>
      <c r="O86" s="3"/>
      <c r="Q86" s="3"/>
    </row>
    <row r="87" spans="6:17" x14ac:dyDescent="0.55000000000000004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5"/>
  <sheetViews>
    <sheetView rightToLeft="1" zoomScale="80" zoomScaleNormal="80" workbookViewId="0">
      <selection activeCell="I83" sqref="I83"/>
    </sheetView>
  </sheetViews>
  <sheetFormatPr defaultRowHeight="24" x14ac:dyDescent="0.55000000000000004"/>
  <cols>
    <col min="1" max="1" width="37.140625" style="1" bestFit="1" customWidth="1"/>
    <col min="2" max="2" width="1" style="1" customWidth="1"/>
    <col min="3" max="3" width="13.57031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30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30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4" t="s">
        <v>3</v>
      </c>
      <c r="C6" s="25" t="s">
        <v>143</v>
      </c>
      <c r="D6" s="25" t="s">
        <v>143</v>
      </c>
      <c r="E6" s="25" t="s">
        <v>143</v>
      </c>
      <c r="F6" s="25" t="s">
        <v>143</v>
      </c>
      <c r="G6" s="25" t="s">
        <v>143</v>
      </c>
      <c r="H6" s="25" t="s">
        <v>143</v>
      </c>
      <c r="I6" s="25" t="s">
        <v>143</v>
      </c>
      <c r="K6" s="25" t="s">
        <v>144</v>
      </c>
      <c r="L6" s="25" t="s">
        <v>144</v>
      </c>
      <c r="M6" s="25" t="s">
        <v>144</v>
      </c>
      <c r="N6" s="25" t="s">
        <v>144</v>
      </c>
      <c r="O6" s="25" t="s">
        <v>144</v>
      </c>
      <c r="P6" s="25" t="s">
        <v>144</v>
      </c>
      <c r="Q6" s="25" t="s">
        <v>144</v>
      </c>
    </row>
    <row r="7" spans="1:17" ht="24.75" x14ac:dyDescent="0.55000000000000004">
      <c r="A7" s="25" t="s">
        <v>3</v>
      </c>
      <c r="C7" s="25" t="s">
        <v>7</v>
      </c>
      <c r="E7" s="25" t="s">
        <v>199</v>
      </c>
      <c r="G7" s="25" t="s">
        <v>200</v>
      </c>
      <c r="I7" s="25" t="s">
        <v>202</v>
      </c>
      <c r="K7" s="25" t="s">
        <v>7</v>
      </c>
      <c r="M7" s="25" t="s">
        <v>199</v>
      </c>
      <c r="O7" s="25" t="s">
        <v>200</v>
      </c>
      <c r="Q7" s="25" t="s">
        <v>202</v>
      </c>
    </row>
    <row r="8" spans="1:17" x14ac:dyDescent="0.55000000000000004">
      <c r="A8" s="4" t="s">
        <v>17</v>
      </c>
      <c r="C8" s="19">
        <v>7960864</v>
      </c>
      <c r="D8" s="19"/>
      <c r="E8" s="19">
        <v>45186067077</v>
      </c>
      <c r="F8" s="19"/>
      <c r="G8" s="19">
        <v>38864031915</v>
      </c>
      <c r="H8" s="19"/>
      <c r="I8" s="19">
        <f>E8-G8</f>
        <v>6322035162</v>
      </c>
      <c r="J8" s="19"/>
      <c r="K8" s="19">
        <v>7960864</v>
      </c>
      <c r="L8" s="19"/>
      <c r="M8" s="19">
        <v>45186067077</v>
      </c>
      <c r="N8" s="19"/>
      <c r="O8" s="19">
        <v>38864031915</v>
      </c>
      <c r="P8" s="19"/>
      <c r="Q8" s="19">
        <f t="shared" ref="Q8:Q71" si="0">M8-O8</f>
        <v>6322035162</v>
      </c>
    </row>
    <row r="9" spans="1:17" x14ac:dyDescent="0.55000000000000004">
      <c r="A9" s="4" t="s">
        <v>58</v>
      </c>
      <c r="C9" s="19">
        <v>399288</v>
      </c>
      <c r="D9" s="19"/>
      <c r="E9" s="19">
        <v>20774386496</v>
      </c>
      <c r="F9" s="19"/>
      <c r="G9" s="19">
        <v>15828276466</v>
      </c>
      <c r="H9" s="19"/>
      <c r="I9" s="19">
        <f t="shared" ref="I9:I72" si="1">E9-G9</f>
        <v>4946110030</v>
      </c>
      <c r="J9" s="19"/>
      <c r="K9" s="19">
        <v>399288</v>
      </c>
      <c r="L9" s="19"/>
      <c r="M9" s="19">
        <v>20774386496</v>
      </c>
      <c r="N9" s="19"/>
      <c r="O9" s="19">
        <v>15828276466</v>
      </c>
      <c r="P9" s="19"/>
      <c r="Q9" s="19">
        <f t="shared" si="0"/>
        <v>4946110030</v>
      </c>
    </row>
    <row r="10" spans="1:17" x14ac:dyDescent="0.55000000000000004">
      <c r="A10" s="4" t="s">
        <v>27</v>
      </c>
      <c r="C10" s="19">
        <v>1235104</v>
      </c>
      <c r="D10" s="19"/>
      <c r="E10" s="19">
        <v>17393518492</v>
      </c>
      <c r="F10" s="19"/>
      <c r="G10" s="19">
        <v>16425513228</v>
      </c>
      <c r="H10" s="19"/>
      <c r="I10" s="19">
        <f t="shared" si="1"/>
        <v>968005264</v>
      </c>
      <c r="J10" s="19"/>
      <c r="K10" s="19">
        <v>1235104</v>
      </c>
      <c r="L10" s="19"/>
      <c r="M10" s="19">
        <v>17393518492</v>
      </c>
      <c r="N10" s="19"/>
      <c r="O10" s="19">
        <v>16425513228</v>
      </c>
      <c r="P10" s="19"/>
      <c r="Q10" s="19">
        <f t="shared" si="0"/>
        <v>968005264</v>
      </c>
    </row>
    <row r="11" spans="1:17" x14ac:dyDescent="0.55000000000000004">
      <c r="A11" s="4" t="s">
        <v>25</v>
      </c>
      <c r="C11" s="19">
        <v>815911</v>
      </c>
      <c r="D11" s="19"/>
      <c r="E11" s="19">
        <v>15138208793</v>
      </c>
      <c r="F11" s="19"/>
      <c r="G11" s="19">
        <v>10236669943</v>
      </c>
      <c r="H11" s="19"/>
      <c r="I11" s="19">
        <f t="shared" si="1"/>
        <v>4901538850</v>
      </c>
      <c r="J11" s="19"/>
      <c r="K11" s="19">
        <v>815911</v>
      </c>
      <c r="L11" s="19"/>
      <c r="M11" s="19">
        <v>15138208793</v>
      </c>
      <c r="N11" s="19"/>
      <c r="O11" s="19">
        <v>10236669943</v>
      </c>
      <c r="P11" s="19"/>
      <c r="Q11" s="19">
        <f t="shared" si="0"/>
        <v>4901538850</v>
      </c>
    </row>
    <row r="12" spans="1:17" x14ac:dyDescent="0.55000000000000004">
      <c r="A12" s="4" t="s">
        <v>26</v>
      </c>
      <c r="C12" s="19">
        <v>1135624</v>
      </c>
      <c r="D12" s="19"/>
      <c r="E12" s="19">
        <v>11401557136</v>
      </c>
      <c r="F12" s="19"/>
      <c r="G12" s="19">
        <v>9634175909</v>
      </c>
      <c r="H12" s="19"/>
      <c r="I12" s="19">
        <f t="shared" si="1"/>
        <v>1767381227</v>
      </c>
      <c r="J12" s="19"/>
      <c r="K12" s="19">
        <v>1135624</v>
      </c>
      <c r="L12" s="19"/>
      <c r="M12" s="19">
        <v>11401557136</v>
      </c>
      <c r="N12" s="19"/>
      <c r="O12" s="19">
        <v>9634175909</v>
      </c>
      <c r="P12" s="19"/>
      <c r="Q12" s="19">
        <f t="shared" si="0"/>
        <v>1767381227</v>
      </c>
    </row>
    <row r="13" spans="1:17" x14ac:dyDescent="0.55000000000000004">
      <c r="A13" s="4" t="s">
        <v>16</v>
      </c>
      <c r="C13" s="19">
        <v>4042328</v>
      </c>
      <c r="D13" s="19"/>
      <c r="E13" s="19">
        <v>19034513450</v>
      </c>
      <c r="F13" s="19"/>
      <c r="G13" s="19">
        <v>18879936419</v>
      </c>
      <c r="H13" s="19"/>
      <c r="I13" s="19">
        <f t="shared" si="1"/>
        <v>154577031</v>
      </c>
      <c r="J13" s="19"/>
      <c r="K13" s="19">
        <v>4042328</v>
      </c>
      <c r="L13" s="19"/>
      <c r="M13" s="19">
        <v>19034513450</v>
      </c>
      <c r="N13" s="19"/>
      <c r="O13" s="19">
        <v>18879936419</v>
      </c>
      <c r="P13" s="19"/>
      <c r="Q13" s="19">
        <f t="shared" si="0"/>
        <v>154577031</v>
      </c>
    </row>
    <row r="14" spans="1:17" x14ac:dyDescent="0.55000000000000004">
      <c r="A14" s="4" t="s">
        <v>40</v>
      </c>
      <c r="C14" s="19">
        <v>735286</v>
      </c>
      <c r="D14" s="19"/>
      <c r="E14" s="19">
        <v>13913897572</v>
      </c>
      <c r="F14" s="19"/>
      <c r="G14" s="19">
        <v>11109013787</v>
      </c>
      <c r="H14" s="19"/>
      <c r="I14" s="19">
        <f t="shared" si="1"/>
        <v>2804883785</v>
      </c>
      <c r="J14" s="19"/>
      <c r="K14" s="19">
        <v>735286</v>
      </c>
      <c r="L14" s="19"/>
      <c r="M14" s="19">
        <v>13913897572</v>
      </c>
      <c r="N14" s="19"/>
      <c r="O14" s="19">
        <v>11109013787</v>
      </c>
      <c r="P14" s="19"/>
      <c r="Q14" s="19">
        <f t="shared" si="0"/>
        <v>2804883785</v>
      </c>
    </row>
    <row r="15" spans="1:17" x14ac:dyDescent="0.55000000000000004">
      <c r="A15" s="4" t="s">
        <v>42</v>
      </c>
      <c r="C15" s="19">
        <v>540498</v>
      </c>
      <c r="D15" s="19"/>
      <c r="E15" s="19">
        <v>12930019819</v>
      </c>
      <c r="F15" s="19"/>
      <c r="G15" s="19">
        <v>9801102163</v>
      </c>
      <c r="H15" s="19"/>
      <c r="I15" s="19">
        <f t="shared" si="1"/>
        <v>3128917656</v>
      </c>
      <c r="J15" s="19"/>
      <c r="K15" s="19">
        <v>540498</v>
      </c>
      <c r="L15" s="19"/>
      <c r="M15" s="19">
        <v>12930019819</v>
      </c>
      <c r="N15" s="19"/>
      <c r="O15" s="19">
        <v>9801102163</v>
      </c>
      <c r="P15" s="19"/>
      <c r="Q15" s="19">
        <f t="shared" si="0"/>
        <v>3128917656</v>
      </c>
    </row>
    <row r="16" spans="1:17" x14ac:dyDescent="0.55000000000000004">
      <c r="A16" s="4" t="s">
        <v>43</v>
      </c>
      <c r="C16" s="19">
        <v>582830</v>
      </c>
      <c r="D16" s="19"/>
      <c r="E16" s="19">
        <v>10862583636</v>
      </c>
      <c r="F16" s="19"/>
      <c r="G16" s="19">
        <v>9513126681</v>
      </c>
      <c r="H16" s="19"/>
      <c r="I16" s="19">
        <f t="shared" si="1"/>
        <v>1349456955</v>
      </c>
      <c r="J16" s="19"/>
      <c r="K16" s="19">
        <v>582830</v>
      </c>
      <c r="L16" s="19"/>
      <c r="M16" s="19">
        <v>10862583636</v>
      </c>
      <c r="N16" s="19"/>
      <c r="O16" s="19">
        <v>9513126681</v>
      </c>
      <c r="P16" s="19"/>
      <c r="Q16" s="19">
        <f t="shared" si="0"/>
        <v>1349456955</v>
      </c>
    </row>
    <row r="17" spans="1:17" x14ac:dyDescent="0.55000000000000004">
      <c r="A17" s="4" t="s">
        <v>66</v>
      </c>
      <c r="C17" s="19">
        <v>1394767</v>
      </c>
      <c r="D17" s="19"/>
      <c r="E17" s="19">
        <v>6282847337</v>
      </c>
      <c r="F17" s="19"/>
      <c r="G17" s="19">
        <v>4652979474</v>
      </c>
      <c r="H17" s="19"/>
      <c r="I17" s="19">
        <f t="shared" si="1"/>
        <v>1629867863</v>
      </c>
      <c r="J17" s="19"/>
      <c r="K17" s="19">
        <v>1394767</v>
      </c>
      <c r="L17" s="19"/>
      <c r="M17" s="19">
        <v>6282847337</v>
      </c>
      <c r="N17" s="19"/>
      <c r="O17" s="19">
        <v>4652979474</v>
      </c>
      <c r="P17" s="19"/>
      <c r="Q17" s="19">
        <f t="shared" si="0"/>
        <v>1629867863</v>
      </c>
    </row>
    <row r="18" spans="1:17" x14ac:dyDescent="0.55000000000000004">
      <c r="A18" s="4" t="s">
        <v>60</v>
      </c>
      <c r="C18" s="19">
        <v>1716308</v>
      </c>
      <c r="D18" s="19"/>
      <c r="E18" s="19">
        <v>30982517009</v>
      </c>
      <c r="F18" s="19"/>
      <c r="G18" s="19">
        <v>33030017928</v>
      </c>
      <c r="H18" s="19"/>
      <c r="I18" s="19">
        <f t="shared" si="1"/>
        <v>-2047500919</v>
      </c>
      <c r="J18" s="19"/>
      <c r="K18" s="19">
        <v>1716308</v>
      </c>
      <c r="L18" s="19"/>
      <c r="M18" s="19">
        <v>30982517009</v>
      </c>
      <c r="N18" s="19"/>
      <c r="O18" s="19">
        <v>33030017928</v>
      </c>
      <c r="P18" s="19"/>
      <c r="Q18" s="19">
        <f t="shared" si="0"/>
        <v>-2047500919</v>
      </c>
    </row>
    <row r="19" spans="1:17" x14ac:dyDescent="0.55000000000000004">
      <c r="A19" s="4" t="s">
        <v>30</v>
      </c>
      <c r="C19" s="19">
        <v>182850</v>
      </c>
      <c r="D19" s="19"/>
      <c r="E19" s="19">
        <v>5518672911</v>
      </c>
      <c r="F19" s="19"/>
      <c r="G19" s="19">
        <v>4239816787</v>
      </c>
      <c r="H19" s="19"/>
      <c r="I19" s="19">
        <f t="shared" si="1"/>
        <v>1278856124</v>
      </c>
      <c r="J19" s="19"/>
      <c r="K19" s="19">
        <v>182850</v>
      </c>
      <c r="L19" s="19"/>
      <c r="M19" s="19">
        <v>5518672911</v>
      </c>
      <c r="N19" s="19"/>
      <c r="O19" s="19">
        <v>4239816787</v>
      </c>
      <c r="P19" s="19"/>
      <c r="Q19" s="19">
        <f t="shared" si="0"/>
        <v>1278856124</v>
      </c>
    </row>
    <row r="20" spans="1:17" x14ac:dyDescent="0.55000000000000004">
      <c r="A20" s="4" t="s">
        <v>33</v>
      </c>
      <c r="C20" s="19">
        <v>21280</v>
      </c>
      <c r="D20" s="19"/>
      <c r="E20" s="19">
        <v>262301970</v>
      </c>
      <c r="F20" s="19"/>
      <c r="G20" s="19">
        <v>106986492</v>
      </c>
      <c r="H20" s="19"/>
      <c r="I20" s="19">
        <f t="shared" si="1"/>
        <v>155315478</v>
      </c>
      <c r="J20" s="19"/>
      <c r="K20" s="19">
        <v>21280</v>
      </c>
      <c r="L20" s="19"/>
      <c r="M20" s="19">
        <v>262301970</v>
      </c>
      <c r="N20" s="19"/>
      <c r="O20" s="19">
        <v>106986492</v>
      </c>
      <c r="P20" s="19"/>
      <c r="Q20" s="19">
        <f t="shared" si="0"/>
        <v>155315478</v>
      </c>
    </row>
    <row r="21" spans="1:17" x14ac:dyDescent="0.55000000000000004">
      <c r="A21" s="4" t="s">
        <v>38</v>
      </c>
      <c r="C21" s="19">
        <v>42560</v>
      </c>
      <c r="D21" s="19"/>
      <c r="E21" s="19">
        <v>178957634</v>
      </c>
      <c r="F21" s="19"/>
      <c r="G21" s="19">
        <v>81022618</v>
      </c>
      <c r="H21" s="19"/>
      <c r="I21" s="19">
        <f t="shared" si="1"/>
        <v>97935016</v>
      </c>
      <c r="J21" s="19"/>
      <c r="K21" s="19">
        <v>42560</v>
      </c>
      <c r="L21" s="19"/>
      <c r="M21" s="19">
        <v>178957634</v>
      </c>
      <c r="N21" s="19"/>
      <c r="O21" s="19">
        <v>81022618</v>
      </c>
      <c r="P21" s="19"/>
      <c r="Q21" s="19">
        <f t="shared" si="0"/>
        <v>97935016</v>
      </c>
    </row>
    <row r="22" spans="1:17" x14ac:dyDescent="0.55000000000000004">
      <c r="A22" s="4" t="s">
        <v>50</v>
      </c>
      <c r="C22" s="19">
        <v>672369</v>
      </c>
      <c r="D22" s="19"/>
      <c r="E22" s="19">
        <v>11407711958</v>
      </c>
      <c r="F22" s="19"/>
      <c r="G22" s="19">
        <v>10001897928</v>
      </c>
      <c r="H22" s="19"/>
      <c r="I22" s="19">
        <f t="shared" si="1"/>
        <v>1405814030</v>
      </c>
      <c r="J22" s="19"/>
      <c r="K22" s="19">
        <v>889242</v>
      </c>
      <c r="L22" s="19"/>
      <c r="M22" s="19">
        <v>14761058929</v>
      </c>
      <c r="N22" s="19"/>
      <c r="O22" s="19">
        <v>13228015744</v>
      </c>
      <c r="P22" s="19"/>
      <c r="Q22" s="19">
        <f t="shared" si="0"/>
        <v>1533043185</v>
      </c>
    </row>
    <row r="23" spans="1:17" x14ac:dyDescent="0.55000000000000004">
      <c r="A23" s="4" t="s">
        <v>34</v>
      </c>
      <c r="C23" s="19">
        <v>63866</v>
      </c>
      <c r="D23" s="19"/>
      <c r="E23" s="19">
        <v>35720977707</v>
      </c>
      <c r="F23" s="19"/>
      <c r="G23" s="19">
        <v>25584391603</v>
      </c>
      <c r="H23" s="19"/>
      <c r="I23" s="19">
        <f t="shared" si="1"/>
        <v>10136586104</v>
      </c>
      <c r="J23" s="19"/>
      <c r="K23" s="19">
        <v>67111</v>
      </c>
      <c r="L23" s="19"/>
      <c r="M23" s="19">
        <v>37570202587</v>
      </c>
      <c r="N23" s="19"/>
      <c r="O23" s="19">
        <v>26884321938</v>
      </c>
      <c r="P23" s="19"/>
      <c r="Q23" s="19">
        <f t="shared" si="0"/>
        <v>10685880649</v>
      </c>
    </row>
    <row r="24" spans="1:17" x14ac:dyDescent="0.55000000000000004">
      <c r="A24" s="4" t="s">
        <v>49</v>
      </c>
      <c r="C24" s="19">
        <v>695416</v>
      </c>
      <c r="D24" s="19"/>
      <c r="E24" s="19">
        <v>7134423391</v>
      </c>
      <c r="F24" s="19"/>
      <c r="G24" s="19">
        <v>7054211833</v>
      </c>
      <c r="H24" s="19"/>
      <c r="I24" s="19">
        <f t="shared" si="1"/>
        <v>80211558</v>
      </c>
      <c r="J24" s="19"/>
      <c r="K24" s="19">
        <v>695416</v>
      </c>
      <c r="L24" s="19"/>
      <c r="M24" s="19">
        <v>7134423391</v>
      </c>
      <c r="N24" s="19"/>
      <c r="O24" s="19">
        <v>7054211833</v>
      </c>
      <c r="P24" s="19"/>
      <c r="Q24" s="19">
        <f t="shared" si="0"/>
        <v>80211558</v>
      </c>
    </row>
    <row r="25" spans="1:17" x14ac:dyDescent="0.55000000000000004">
      <c r="A25" s="4" t="s">
        <v>44</v>
      </c>
      <c r="C25" s="19">
        <v>538359</v>
      </c>
      <c r="D25" s="19"/>
      <c r="E25" s="19">
        <v>9704302664</v>
      </c>
      <c r="F25" s="19"/>
      <c r="G25" s="19">
        <v>8375722861</v>
      </c>
      <c r="H25" s="19"/>
      <c r="I25" s="19">
        <f t="shared" si="1"/>
        <v>1328579803</v>
      </c>
      <c r="J25" s="19"/>
      <c r="K25" s="19">
        <v>538359</v>
      </c>
      <c r="L25" s="19"/>
      <c r="M25" s="19">
        <v>9704302664</v>
      </c>
      <c r="N25" s="19"/>
      <c r="O25" s="19">
        <v>8375722861</v>
      </c>
      <c r="P25" s="19"/>
      <c r="Q25" s="19">
        <f t="shared" si="0"/>
        <v>1328579803</v>
      </c>
    </row>
    <row r="26" spans="1:17" x14ac:dyDescent="0.55000000000000004">
      <c r="A26" s="4" t="s">
        <v>48</v>
      </c>
      <c r="C26" s="19">
        <v>756034</v>
      </c>
      <c r="D26" s="19"/>
      <c r="E26" s="19">
        <v>12480374711</v>
      </c>
      <c r="F26" s="19"/>
      <c r="G26" s="19">
        <v>11723955336</v>
      </c>
      <c r="H26" s="19"/>
      <c r="I26" s="19">
        <f t="shared" si="1"/>
        <v>756419375</v>
      </c>
      <c r="J26" s="19"/>
      <c r="K26" s="19">
        <v>756034</v>
      </c>
      <c r="L26" s="19"/>
      <c r="M26" s="19">
        <v>12480374711</v>
      </c>
      <c r="N26" s="19"/>
      <c r="O26" s="19">
        <v>11723955336</v>
      </c>
      <c r="P26" s="19"/>
      <c r="Q26" s="19">
        <f t="shared" si="0"/>
        <v>756419375</v>
      </c>
    </row>
    <row r="27" spans="1:17" x14ac:dyDescent="0.55000000000000004">
      <c r="A27" s="4" t="s">
        <v>35</v>
      </c>
      <c r="C27" s="19">
        <v>98326</v>
      </c>
      <c r="D27" s="19"/>
      <c r="E27" s="19">
        <v>5576187653</v>
      </c>
      <c r="F27" s="19"/>
      <c r="G27" s="19">
        <v>2066762174</v>
      </c>
      <c r="H27" s="19"/>
      <c r="I27" s="19">
        <f t="shared" si="1"/>
        <v>3509425479</v>
      </c>
      <c r="J27" s="19"/>
      <c r="K27" s="19">
        <v>98326</v>
      </c>
      <c r="L27" s="19"/>
      <c r="M27" s="19">
        <v>5576187653</v>
      </c>
      <c r="N27" s="19"/>
      <c r="O27" s="19">
        <v>2066762174</v>
      </c>
      <c r="P27" s="19"/>
      <c r="Q27" s="19">
        <f t="shared" si="0"/>
        <v>3509425479</v>
      </c>
    </row>
    <row r="28" spans="1:17" x14ac:dyDescent="0.55000000000000004">
      <c r="A28" s="4" t="s">
        <v>32</v>
      </c>
      <c r="C28" s="19">
        <v>164130</v>
      </c>
      <c r="D28" s="19"/>
      <c r="E28" s="19">
        <v>6561228837</v>
      </c>
      <c r="F28" s="19"/>
      <c r="G28" s="19">
        <v>5169200767</v>
      </c>
      <c r="H28" s="19"/>
      <c r="I28" s="19">
        <f t="shared" si="1"/>
        <v>1392028070</v>
      </c>
      <c r="J28" s="19"/>
      <c r="K28" s="19">
        <v>164130</v>
      </c>
      <c r="L28" s="19"/>
      <c r="M28" s="19">
        <v>6561228837</v>
      </c>
      <c r="N28" s="19"/>
      <c r="O28" s="19">
        <v>5169200767</v>
      </c>
      <c r="P28" s="19"/>
      <c r="Q28" s="19">
        <f t="shared" si="0"/>
        <v>1392028070</v>
      </c>
    </row>
    <row r="29" spans="1:17" x14ac:dyDescent="0.55000000000000004">
      <c r="A29" s="4" t="s">
        <v>46</v>
      </c>
      <c r="C29" s="19">
        <v>600796</v>
      </c>
      <c r="D29" s="19"/>
      <c r="E29" s="19">
        <v>27386657675</v>
      </c>
      <c r="F29" s="19"/>
      <c r="G29" s="19">
        <v>23655934247</v>
      </c>
      <c r="H29" s="19"/>
      <c r="I29" s="19">
        <f t="shared" si="1"/>
        <v>3730723428</v>
      </c>
      <c r="J29" s="19"/>
      <c r="K29" s="19">
        <v>600796</v>
      </c>
      <c r="L29" s="19"/>
      <c r="M29" s="19">
        <v>27386657675</v>
      </c>
      <c r="N29" s="19"/>
      <c r="O29" s="19">
        <v>23655934247</v>
      </c>
      <c r="P29" s="19"/>
      <c r="Q29" s="19">
        <f t="shared" si="0"/>
        <v>3730723428</v>
      </c>
    </row>
    <row r="30" spans="1:17" x14ac:dyDescent="0.55000000000000004">
      <c r="A30" s="4" t="s">
        <v>62</v>
      </c>
      <c r="C30" s="19">
        <v>504468</v>
      </c>
      <c r="D30" s="19"/>
      <c r="E30" s="19">
        <v>6729679327</v>
      </c>
      <c r="F30" s="19"/>
      <c r="G30" s="19">
        <v>6691598791</v>
      </c>
      <c r="H30" s="19"/>
      <c r="I30" s="19">
        <f t="shared" si="1"/>
        <v>38080536</v>
      </c>
      <c r="J30" s="19"/>
      <c r="K30" s="19">
        <v>8222632</v>
      </c>
      <c r="L30" s="19"/>
      <c r="M30" s="19">
        <v>79934317306</v>
      </c>
      <c r="N30" s="19"/>
      <c r="O30" s="19">
        <v>82596807971</v>
      </c>
      <c r="P30" s="19"/>
      <c r="Q30" s="19">
        <f t="shared" si="0"/>
        <v>-2662490665</v>
      </c>
    </row>
    <row r="31" spans="1:17" x14ac:dyDescent="0.55000000000000004">
      <c r="A31" s="4" t="s">
        <v>18</v>
      </c>
      <c r="C31" s="19">
        <v>10835893</v>
      </c>
      <c r="D31" s="19"/>
      <c r="E31" s="19">
        <v>55058615592</v>
      </c>
      <c r="F31" s="19"/>
      <c r="G31" s="19">
        <v>46989489106</v>
      </c>
      <c r="H31" s="19"/>
      <c r="I31" s="19">
        <f t="shared" si="1"/>
        <v>8069126486</v>
      </c>
      <c r="J31" s="19"/>
      <c r="K31" s="19">
        <v>10835893</v>
      </c>
      <c r="L31" s="19"/>
      <c r="M31" s="19">
        <v>55058615592</v>
      </c>
      <c r="N31" s="19"/>
      <c r="O31" s="19">
        <v>46989489106</v>
      </c>
      <c r="P31" s="19"/>
      <c r="Q31" s="19">
        <f t="shared" si="0"/>
        <v>8069126486</v>
      </c>
    </row>
    <row r="32" spans="1:17" x14ac:dyDescent="0.55000000000000004">
      <c r="A32" s="4" t="s">
        <v>68</v>
      </c>
      <c r="C32" s="19">
        <v>40922</v>
      </c>
      <c r="D32" s="19"/>
      <c r="E32" s="19">
        <v>10092816674</v>
      </c>
      <c r="F32" s="19"/>
      <c r="G32" s="19">
        <v>10925624050</v>
      </c>
      <c r="H32" s="19"/>
      <c r="I32" s="19">
        <f t="shared" si="1"/>
        <v>-832807376</v>
      </c>
      <c r="J32" s="19"/>
      <c r="K32" s="19">
        <v>40922</v>
      </c>
      <c r="L32" s="19"/>
      <c r="M32" s="19">
        <v>10092816674</v>
      </c>
      <c r="N32" s="19"/>
      <c r="O32" s="19">
        <v>10925624050</v>
      </c>
      <c r="P32" s="19"/>
      <c r="Q32" s="19">
        <f t="shared" si="0"/>
        <v>-832807376</v>
      </c>
    </row>
    <row r="33" spans="1:17" x14ac:dyDescent="0.55000000000000004">
      <c r="A33" s="4" t="s">
        <v>20</v>
      </c>
      <c r="C33" s="19">
        <v>24052</v>
      </c>
      <c r="D33" s="19"/>
      <c r="E33" s="19">
        <v>3624104529</v>
      </c>
      <c r="F33" s="19"/>
      <c r="G33" s="19">
        <v>2497044555</v>
      </c>
      <c r="H33" s="19"/>
      <c r="I33" s="19">
        <f t="shared" si="1"/>
        <v>1127059974</v>
      </c>
      <c r="J33" s="19"/>
      <c r="K33" s="19">
        <v>145735</v>
      </c>
      <c r="L33" s="19"/>
      <c r="M33" s="19">
        <v>14826940365</v>
      </c>
      <c r="N33" s="19"/>
      <c r="O33" s="19">
        <v>15130000819</v>
      </c>
      <c r="P33" s="19"/>
      <c r="Q33" s="19">
        <f t="shared" si="0"/>
        <v>-303060454</v>
      </c>
    </row>
    <row r="34" spans="1:17" x14ac:dyDescent="0.55000000000000004">
      <c r="A34" s="4" t="s">
        <v>56</v>
      </c>
      <c r="C34" s="19">
        <v>767144</v>
      </c>
      <c r="D34" s="19"/>
      <c r="E34" s="19">
        <v>20370635959</v>
      </c>
      <c r="F34" s="19"/>
      <c r="G34" s="19">
        <v>22892636399</v>
      </c>
      <c r="H34" s="19"/>
      <c r="I34" s="19">
        <f t="shared" si="1"/>
        <v>-2522000440</v>
      </c>
      <c r="J34" s="19"/>
      <c r="K34" s="19">
        <v>1646884</v>
      </c>
      <c r="L34" s="19"/>
      <c r="M34" s="19">
        <v>42045501973</v>
      </c>
      <c r="N34" s="19"/>
      <c r="O34" s="19">
        <v>49145292906</v>
      </c>
      <c r="P34" s="19"/>
      <c r="Q34" s="19">
        <f t="shared" si="0"/>
        <v>-7099790933</v>
      </c>
    </row>
    <row r="35" spans="1:17" x14ac:dyDescent="0.55000000000000004">
      <c r="A35" s="4" t="s">
        <v>203</v>
      </c>
      <c r="C35" s="19">
        <v>0</v>
      </c>
      <c r="D35" s="19"/>
      <c r="E35" s="19">
        <v>0</v>
      </c>
      <c r="F35" s="19"/>
      <c r="G35" s="19">
        <v>0</v>
      </c>
      <c r="H35" s="19"/>
      <c r="I35" s="19">
        <f t="shared" si="1"/>
        <v>0</v>
      </c>
      <c r="J35" s="19"/>
      <c r="K35" s="19">
        <v>3754</v>
      </c>
      <c r="L35" s="19"/>
      <c r="M35" s="19">
        <v>252894865</v>
      </c>
      <c r="N35" s="19"/>
      <c r="O35" s="19">
        <v>122115779</v>
      </c>
      <c r="P35" s="19"/>
      <c r="Q35" s="19">
        <f t="shared" si="0"/>
        <v>130779086</v>
      </c>
    </row>
    <row r="36" spans="1:17" x14ac:dyDescent="0.55000000000000004">
      <c r="A36" s="4" t="s">
        <v>198</v>
      </c>
      <c r="C36" s="19">
        <v>0</v>
      </c>
      <c r="D36" s="19"/>
      <c r="E36" s="19">
        <v>0</v>
      </c>
      <c r="F36" s="19"/>
      <c r="G36" s="19">
        <v>0</v>
      </c>
      <c r="H36" s="19"/>
      <c r="I36" s="19">
        <f t="shared" si="1"/>
        <v>0</v>
      </c>
      <c r="J36" s="19"/>
      <c r="K36" s="19">
        <v>202768</v>
      </c>
      <c r="L36" s="19"/>
      <c r="M36" s="19">
        <v>765933822</v>
      </c>
      <c r="N36" s="19"/>
      <c r="O36" s="19">
        <v>446706337</v>
      </c>
      <c r="P36" s="19"/>
      <c r="Q36" s="19">
        <f t="shared" si="0"/>
        <v>319227485</v>
      </c>
    </row>
    <row r="37" spans="1:17" x14ac:dyDescent="0.55000000000000004">
      <c r="A37" s="4" t="s">
        <v>204</v>
      </c>
      <c r="C37" s="19">
        <v>0</v>
      </c>
      <c r="D37" s="19"/>
      <c r="E37" s="19">
        <v>0</v>
      </c>
      <c r="F37" s="19"/>
      <c r="G37" s="19">
        <v>0</v>
      </c>
      <c r="H37" s="19"/>
      <c r="I37" s="19">
        <f t="shared" si="1"/>
        <v>0</v>
      </c>
      <c r="J37" s="19"/>
      <c r="K37" s="19">
        <v>7405261</v>
      </c>
      <c r="L37" s="19"/>
      <c r="M37" s="19">
        <v>42518361552</v>
      </c>
      <c r="N37" s="19"/>
      <c r="O37" s="19">
        <v>42518361552</v>
      </c>
      <c r="P37" s="19"/>
      <c r="Q37" s="19">
        <f t="shared" si="0"/>
        <v>0</v>
      </c>
    </row>
    <row r="38" spans="1:17" x14ac:dyDescent="0.55000000000000004">
      <c r="A38" s="4" t="s">
        <v>15</v>
      </c>
      <c r="C38" s="19">
        <v>0</v>
      </c>
      <c r="D38" s="19"/>
      <c r="E38" s="19">
        <v>0</v>
      </c>
      <c r="F38" s="19"/>
      <c r="G38" s="19">
        <v>0</v>
      </c>
      <c r="H38" s="19"/>
      <c r="I38" s="19">
        <f t="shared" si="1"/>
        <v>0</v>
      </c>
      <c r="J38" s="19"/>
      <c r="K38" s="19">
        <v>2118327</v>
      </c>
      <c r="L38" s="19"/>
      <c r="M38" s="19">
        <v>11752333810</v>
      </c>
      <c r="N38" s="19"/>
      <c r="O38" s="19">
        <v>11876277442</v>
      </c>
      <c r="P38" s="19"/>
      <c r="Q38" s="19">
        <f t="shared" si="0"/>
        <v>-123943632</v>
      </c>
    </row>
    <row r="39" spans="1:17" x14ac:dyDescent="0.55000000000000004">
      <c r="A39" s="4" t="s">
        <v>36</v>
      </c>
      <c r="C39" s="19">
        <v>0</v>
      </c>
      <c r="D39" s="19"/>
      <c r="E39" s="19">
        <v>0</v>
      </c>
      <c r="F39" s="19"/>
      <c r="G39" s="19">
        <v>0</v>
      </c>
      <c r="H39" s="19"/>
      <c r="I39" s="19">
        <f t="shared" si="1"/>
        <v>0</v>
      </c>
      <c r="J39" s="19"/>
      <c r="K39" s="19">
        <v>3413979</v>
      </c>
      <c r="L39" s="19"/>
      <c r="M39" s="19">
        <v>39736540227</v>
      </c>
      <c r="N39" s="19"/>
      <c r="O39" s="19">
        <v>36804618942</v>
      </c>
      <c r="P39" s="19"/>
      <c r="Q39" s="19">
        <f t="shared" si="0"/>
        <v>2931921285</v>
      </c>
    </row>
    <row r="40" spans="1:17" x14ac:dyDescent="0.55000000000000004">
      <c r="A40" s="4" t="s">
        <v>205</v>
      </c>
      <c r="C40" s="19">
        <v>0</v>
      </c>
      <c r="D40" s="19"/>
      <c r="E40" s="19">
        <v>0</v>
      </c>
      <c r="F40" s="19"/>
      <c r="G40" s="19">
        <v>0</v>
      </c>
      <c r="H40" s="19"/>
      <c r="I40" s="19">
        <f t="shared" si="1"/>
        <v>0</v>
      </c>
      <c r="J40" s="19"/>
      <c r="K40" s="19">
        <v>1644199</v>
      </c>
      <c r="L40" s="19"/>
      <c r="M40" s="19">
        <v>9076020054</v>
      </c>
      <c r="N40" s="19"/>
      <c r="O40" s="19">
        <v>12846509885</v>
      </c>
      <c r="P40" s="19"/>
      <c r="Q40" s="19">
        <f t="shared" si="0"/>
        <v>-3770489831</v>
      </c>
    </row>
    <row r="41" spans="1:17" x14ac:dyDescent="0.55000000000000004">
      <c r="A41" s="4" t="s">
        <v>187</v>
      </c>
      <c r="C41" s="19">
        <v>0</v>
      </c>
      <c r="D41" s="19"/>
      <c r="E41" s="19">
        <v>0</v>
      </c>
      <c r="F41" s="19"/>
      <c r="G41" s="19">
        <v>0</v>
      </c>
      <c r="H41" s="19"/>
      <c r="I41" s="19">
        <f t="shared" si="1"/>
        <v>0</v>
      </c>
      <c r="J41" s="19"/>
      <c r="K41" s="19">
        <v>108000</v>
      </c>
      <c r="L41" s="19"/>
      <c r="M41" s="19">
        <v>497238822</v>
      </c>
      <c r="N41" s="19"/>
      <c r="O41" s="19">
        <v>653806566</v>
      </c>
      <c r="P41" s="19"/>
      <c r="Q41" s="19">
        <f t="shared" si="0"/>
        <v>-156567744</v>
      </c>
    </row>
    <row r="42" spans="1:17" x14ac:dyDescent="0.55000000000000004">
      <c r="A42" s="4" t="s">
        <v>206</v>
      </c>
      <c r="C42" s="19">
        <v>0</v>
      </c>
      <c r="D42" s="19"/>
      <c r="E42" s="19">
        <v>0</v>
      </c>
      <c r="F42" s="19"/>
      <c r="G42" s="19">
        <v>0</v>
      </c>
      <c r="H42" s="19"/>
      <c r="I42" s="19">
        <f t="shared" si="1"/>
        <v>0</v>
      </c>
      <c r="J42" s="19"/>
      <c r="K42" s="19">
        <v>612000</v>
      </c>
      <c r="L42" s="19"/>
      <c r="M42" s="19">
        <v>4924722531</v>
      </c>
      <c r="N42" s="19"/>
      <c r="O42" s="19">
        <v>6509437020</v>
      </c>
      <c r="P42" s="19"/>
      <c r="Q42" s="19">
        <f t="shared" si="0"/>
        <v>-1584714489</v>
      </c>
    </row>
    <row r="43" spans="1:17" x14ac:dyDescent="0.55000000000000004">
      <c r="A43" s="4" t="s">
        <v>183</v>
      </c>
      <c r="C43" s="19">
        <v>0</v>
      </c>
      <c r="D43" s="19"/>
      <c r="E43" s="19">
        <v>0</v>
      </c>
      <c r="F43" s="19"/>
      <c r="G43" s="19">
        <v>0</v>
      </c>
      <c r="H43" s="19"/>
      <c r="I43" s="19">
        <f t="shared" si="1"/>
        <v>0</v>
      </c>
      <c r="J43" s="19"/>
      <c r="K43" s="19">
        <v>20385</v>
      </c>
      <c r="L43" s="19"/>
      <c r="M43" s="19">
        <v>1131383681</v>
      </c>
      <c r="N43" s="19"/>
      <c r="O43" s="19">
        <v>1243482518</v>
      </c>
      <c r="P43" s="19"/>
      <c r="Q43" s="19">
        <f t="shared" si="0"/>
        <v>-112098837</v>
      </c>
    </row>
    <row r="44" spans="1:17" x14ac:dyDescent="0.55000000000000004">
      <c r="A44" s="4" t="s">
        <v>207</v>
      </c>
      <c r="C44" s="19">
        <v>0</v>
      </c>
      <c r="D44" s="19"/>
      <c r="E44" s="19">
        <v>0</v>
      </c>
      <c r="F44" s="19"/>
      <c r="G44" s="19">
        <v>0</v>
      </c>
      <c r="H44" s="19"/>
      <c r="I44" s="19">
        <f t="shared" si="1"/>
        <v>0</v>
      </c>
      <c r="J44" s="19"/>
      <c r="K44" s="19">
        <v>233622</v>
      </c>
      <c r="L44" s="19"/>
      <c r="M44" s="19">
        <v>33172637505</v>
      </c>
      <c r="N44" s="19"/>
      <c r="O44" s="19">
        <v>33879622358</v>
      </c>
      <c r="P44" s="19"/>
      <c r="Q44" s="19">
        <f t="shared" si="0"/>
        <v>-706984853</v>
      </c>
    </row>
    <row r="45" spans="1:17" x14ac:dyDescent="0.55000000000000004">
      <c r="A45" s="4" t="s">
        <v>208</v>
      </c>
      <c r="C45" s="19">
        <v>0</v>
      </c>
      <c r="D45" s="19"/>
      <c r="E45" s="19">
        <v>0</v>
      </c>
      <c r="F45" s="19"/>
      <c r="G45" s="19">
        <v>0</v>
      </c>
      <c r="H45" s="19"/>
      <c r="I45" s="19">
        <f t="shared" si="1"/>
        <v>0</v>
      </c>
      <c r="J45" s="19"/>
      <c r="K45" s="19">
        <v>249926</v>
      </c>
      <c r="L45" s="19"/>
      <c r="M45" s="19">
        <v>3311816773</v>
      </c>
      <c r="N45" s="19"/>
      <c r="O45" s="19">
        <v>3204862329</v>
      </c>
      <c r="P45" s="19"/>
      <c r="Q45" s="19">
        <f t="shared" si="0"/>
        <v>106954444</v>
      </c>
    </row>
    <row r="46" spans="1:17" x14ac:dyDescent="0.55000000000000004">
      <c r="A46" s="4" t="s">
        <v>182</v>
      </c>
      <c r="C46" s="19">
        <v>0</v>
      </c>
      <c r="D46" s="19"/>
      <c r="E46" s="19">
        <v>0</v>
      </c>
      <c r="F46" s="19"/>
      <c r="G46" s="19">
        <v>0</v>
      </c>
      <c r="H46" s="19"/>
      <c r="I46" s="19">
        <f t="shared" si="1"/>
        <v>0</v>
      </c>
      <c r="J46" s="19"/>
      <c r="K46" s="19">
        <v>48475</v>
      </c>
      <c r="L46" s="19"/>
      <c r="M46" s="19">
        <v>3289215545</v>
      </c>
      <c r="N46" s="19"/>
      <c r="O46" s="19">
        <v>3228548627</v>
      </c>
      <c r="P46" s="19"/>
      <c r="Q46" s="19">
        <f t="shared" si="0"/>
        <v>60666918</v>
      </c>
    </row>
    <row r="47" spans="1:17" x14ac:dyDescent="0.55000000000000004">
      <c r="A47" s="4" t="s">
        <v>191</v>
      </c>
      <c r="C47" s="19">
        <v>0</v>
      </c>
      <c r="D47" s="19"/>
      <c r="E47" s="19">
        <v>0</v>
      </c>
      <c r="F47" s="19"/>
      <c r="G47" s="19">
        <v>0</v>
      </c>
      <c r="H47" s="19"/>
      <c r="I47" s="19">
        <f t="shared" si="1"/>
        <v>0</v>
      </c>
      <c r="J47" s="19"/>
      <c r="K47" s="19">
        <v>194657</v>
      </c>
      <c r="L47" s="19"/>
      <c r="M47" s="19">
        <v>7895525240</v>
      </c>
      <c r="N47" s="19"/>
      <c r="O47" s="19">
        <v>5835582023</v>
      </c>
      <c r="P47" s="19"/>
      <c r="Q47" s="19">
        <f t="shared" si="0"/>
        <v>2059943217</v>
      </c>
    </row>
    <row r="48" spans="1:17" x14ac:dyDescent="0.55000000000000004">
      <c r="A48" s="4" t="s">
        <v>45</v>
      </c>
      <c r="C48" s="19">
        <v>0</v>
      </c>
      <c r="D48" s="19"/>
      <c r="E48" s="19">
        <v>0</v>
      </c>
      <c r="F48" s="19"/>
      <c r="G48" s="19">
        <v>0</v>
      </c>
      <c r="H48" s="19"/>
      <c r="I48" s="19">
        <f t="shared" si="1"/>
        <v>0</v>
      </c>
      <c r="J48" s="19"/>
      <c r="K48" s="19">
        <v>22021</v>
      </c>
      <c r="L48" s="19"/>
      <c r="M48" s="19">
        <v>413701746</v>
      </c>
      <c r="N48" s="19"/>
      <c r="O48" s="19">
        <v>295526509</v>
      </c>
      <c r="P48" s="19"/>
      <c r="Q48" s="19">
        <f t="shared" si="0"/>
        <v>118175237</v>
      </c>
    </row>
    <row r="49" spans="1:17" x14ac:dyDescent="0.55000000000000004">
      <c r="A49" s="4" t="s">
        <v>164</v>
      </c>
      <c r="C49" s="19">
        <v>0</v>
      </c>
      <c r="D49" s="19"/>
      <c r="E49" s="19">
        <v>0</v>
      </c>
      <c r="F49" s="19"/>
      <c r="G49" s="19">
        <v>0</v>
      </c>
      <c r="H49" s="19"/>
      <c r="I49" s="19">
        <f t="shared" si="1"/>
        <v>0</v>
      </c>
      <c r="J49" s="19"/>
      <c r="K49" s="19">
        <v>937848</v>
      </c>
      <c r="L49" s="19"/>
      <c r="M49" s="19">
        <v>13841373669</v>
      </c>
      <c r="N49" s="19"/>
      <c r="O49" s="19">
        <v>18076672727</v>
      </c>
      <c r="P49" s="19"/>
      <c r="Q49" s="19">
        <f t="shared" si="0"/>
        <v>-4235299058</v>
      </c>
    </row>
    <row r="50" spans="1:17" x14ac:dyDescent="0.55000000000000004">
      <c r="A50" s="4" t="s">
        <v>209</v>
      </c>
      <c r="C50" s="19">
        <v>0</v>
      </c>
      <c r="D50" s="19"/>
      <c r="E50" s="19">
        <v>0</v>
      </c>
      <c r="F50" s="19"/>
      <c r="G50" s="19">
        <v>0</v>
      </c>
      <c r="H50" s="19"/>
      <c r="I50" s="19">
        <f t="shared" si="1"/>
        <v>0</v>
      </c>
      <c r="J50" s="19"/>
      <c r="K50" s="19">
        <v>1216605</v>
      </c>
      <c r="L50" s="19"/>
      <c r="M50" s="19">
        <v>5176788478</v>
      </c>
      <c r="N50" s="19"/>
      <c r="O50" s="19">
        <v>3642241290</v>
      </c>
      <c r="P50" s="19"/>
      <c r="Q50" s="19">
        <f t="shared" si="0"/>
        <v>1534547188</v>
      </c>
    </row>
    <row r="51" spans="1:17" x14ac:dyDescent="0.55000000000000004">
      <c r="A51" s="4" t="s">
        <v>39</v>
      </c>
      <c r="C51" s="19">
        <v>0</v>
      </c>
      <c r="D51" s="19"/>
      <c r="E51" s="19">
        <v>0</v>
      </c>
      <c r="F51" s="19"/>
      <c r="G51" s="19">
        <v>0</v>
      </c>
      <c r="H51" s="19"/>
      <c r="I51" s="19">
        <f t="shared" si="1"/>
        <v>0</v>
      </c>
      <c r="J51" s="19"/>
      <c r="K51" s="19">
        <v>2170086</v>
      </c>
      <c r="L51" s="19"/>
      <c r="M51" s="19">
        <v>17269160703</v>
      </c>
      <c r="N51" s="19"/>
      <c r="O51" s="19">
        <v>15596367931</v>
      </c>
      <c r="P51" s="19"/>
      <c r="Q51" s="19">
        <f t="shared" si="0"/>
        <v>1672792772</v>
      </c>
    </row>
    <row r="52" spans="1:17" x14ac:dyDescent="0.55000000000000004">
      <c r="A52" s="4" t="s">
        <v>57</v>
      </c>
      <c r="C52" s="19">
        <v>0</v>
      </c>
      <c r="D52" s="19"/>
      <c r="E52" s="19">
        <v>0</v>
      </c>
      <c r="F52" s="19"/>
      <c r="G52" s="19">
        <v>0</v>
      </c>
      <c r="H52" s="19"/>
      <c r="I52" s="19">
        <f t="shared" si="1"/>
        <v>0</v>
      </c>
      <c r="J52" s="19"/>
      <c r="K52" s="19">
        <v>1485671</v>
      </c>
      <c r="L52" s="19"/>
      <c r="M52" s="19">
        <v>17129711381</v>
      </c>
      <c r="N52" s="19"/>
      <c r="O52" s="19">
        <v>19451521653</v>
      </c>
      <c r="P52" s="19"/>
      <c r="Q52" s="19">
        <f t="shared" si="0"/>
        <v>-2321810272</v>
      </c>
    </row>
    <row r="53" spans="1:17" x14ac:dyDescent="0.55000000000000004">
      <c r="A53" s="4" t="s">
        <v>194</v>
      </c>
      <c r="C53" s="19">
        <v>0</v>
      </c>
      <c r="D53" s="19"/>
      <c r="E53" s="19">
        <v>0</v>
      </c>
      <c r="F53" s="19"/>
      <c r="G53" s="19">
        <v>0</v>
      </c>
      <c r="H53" s="19"/>
      <c r="I53" s="19">
        <f t="shared" si="1"/>
        <v>0</v>
      </c>
      <c r="J53" s="19"/>
      <c r="K53" s="19">
        <v>15702</v>
      </c>
      <c r="L53" s="19"/>
      <c r="M53" s="19">
        <v>216149002</v>
      </c>
      <c r="N53" s="19"/>
      <c r="O53" s="19">
        <v>123247018</v>
      </c>
      <c r="P53" s="19"/>
      <c r="Q53" s="19">
        <f t="shared" si="0"/>
        <v>92901984</v>
      </c>
    </row>
    <row r="54" spans="1:17" x14ac:dyDescent="0.55000000000000004">
      <c r="A54" s="4" t="s">
        <v>210</v>
      </c>
      <c r="C54" s="19">
        <v>0</v>
      </c>
      <c r="D54" s="19"/>
      <c r="E54" s="19">
        <v>0</v>
      </c>
      <c r="F54" s="19"/>
      <c r="G54" s="19">
        <v>0</v>
      </c>
      <c r="H54" s="19"/>
      <c r="I54" s="19">
        <f t="shared" si="1"/>
        <v>0</v>
      </c>
      <c r="J54" s="19"/>
      <c r="K54" s="19">
        <v>1133225</v>
      </c>
      <c r="L54" s="19"/>
      <c r="M54" s="19">
        <v>17850181281</v>
      </c>
      <c r="N54" s="19"/>
      <c r="O54" s="19">
        <v>13864156803</v>
      </c>
      <c r="P54" s="19"/>
      <c r="Q54" s="19">
        <f t="shared" si="0"/>
        <v>3986024478</v>
      </c>
    </row>
    <row r="55" spans="1:17" x14ac:dyDescent="0.55000000000000004">
      <c r="A55" s="4" t="s">
        <v>196</v>
      </c>
      <c r="C55" s="19">
        <v>0</v>
      </c>
      <c r="D55" s="19"/>
      <c r="E55" s="19">
        <v>0</v>
      </c>
      <c r="F55" s="19"/>
      <c r="G55" s="19">
        <v>0</v>
      </c>
      <c r="H55" s="19"/>
      <c r="I55" s="19">
        <f t="shared" si="1"/>
        <v>0</v>
      </c>
      <c r="J55" s="19"/>
      <c r="K55" s="19">
        <v>15893</v>
      </c>
      <c r="L55" s="19"/>
      <c r="M55" s="19">
        <v>220909543</v>
      </c>
      <c r="N55" s="19"/>
      <c r="O55" s="19">
        <v>98292013</v>
      </c>
      <c r="P55" s="19"/>
      <c r="Q55" s="19">
        <f t="shared" si="0"/>
        <v>122617530</v>
      </c>
    </row>
    <row r="56" spans="1:17" x14ac:dyDescent="0.55000000000000004">
      <c r="A56" s="4" t="s">
        <v>192</v>
      </c>
      <c r="C56" s="19">
        <v>0</v>
      </c>
      <c r="D56" s="19"/>
      <c r="E56" s="19">
        <v>0</v>
      </c>
      <c r="F56" s="19"/>
      <c r="G56" s="19">
        <v>0</v>
      </c>
      <c r="H56" s="19"/>
      <c r="I56" s="19">
        <f t="shared" si="1"/>
        <v>0</v>
      </c>
      <c r="J56" s="19"/>
      <c r="K56" s="19">
        <v>15358</v>
      </c>
      <c r="L56" s="19"/>
      <c r="M56" s="19">
        <v>886379955</v>
      </c>
      <c r="N56" s="19"/>
      <c r="O56" s="19">
        <v>701195852</v>
      </c>
      <c r="P56" s="19"/>
      <c r="Q56" s="19">
        <f t="shared" si="0"/>
        <v>185184103</v>
      </c>
    </row>
    <row r="57" spans="1:17" x14ac:dyDescent="0.55000000000000004">
      <c r="A57" s="4" t="s">
        <v>23</v>
      </c>
      <c r="C57" s="19">
        <v>0</v>
      </c>
      <c r="D57" s="19"/>
      <c r="E57" s="19">
        <v>0</v>
      </c>
      <c r="F57" s="19"/>
      <c r="G57" s="19">
        <v>0</v>
      </c>
      <c r="H57" s="19"/>
      <c r="I57" s="19">
        <f t="shared" si="1"/>
        <v>0</v>
      </c>
      <c r="J57" s="19"/>
      <c r="K57" s="19">
        <v>267067</v>
      </c>
      <c r="L57" s="19"/>
      <c r="M57" s="19">
        <v>13536962835</v>
      </c>
      <c r="N57" s="19"/>
      <c r="O57" s="19">
        <v>15485704588</v>
      </c>
      <c r="P57" s="19"/>
      <c r="Q57" s="19">
        <f t="shared" si="0"/>
        <v>-1948741753</v>
      </c>
    </row>
    <row r="58" spans="1:17" x14ac:dyDescent="0.55000000000000004">
      <c r="A58" s="4" t="s">
        <v>181</v>
      </c>
      <c r="C58" s="19">
        <v>0</v>
      </c>
      <c r="D58" s="19"/>
      <c r="E58" s="19">
        <v>0</v>
      </c>
      <c r="F58" s="19"/>
      <c r="G58" s="19">
        <v>0</v>
      </c>
      <c r="H58" s="19"/>
      <c r="I58" s="19">
        <f t="shared" si="1"/>
        <v>0</v>
      </c>
      <c r="J58" s="19"/>
      <c r="K58" s="19">
        <v>14663</v>
      </c>
      <c r="L58" s="19"/>
      <c r="M58" s="19">
        <v>505020767</v>
      </c>
      <c r="N58" s="19"/>
      <c r="O58" s="19">
        <v>424489717</v>
      </c>
      <c r="P58" s="19"/>
      <c r="Q58" s="19">
        <f t="shared" si="0"/>
        <v>80531050</v>
      </c>
    </row>
    <row r="59" spans="1:17" x14ac:dyDescent="0.55000000000000004">
      <c r="A59" s="4" t="s">
        <v>51</v>
      </c>
      <c r="C59" s="19">
        <v>0</v>
      </c>
      <c r="D59" s="19"/>
      <c r="E59" s="19">
        <v>0</v>
      </c>
      <c r="F59" s="19"/>
      <c r="G59" s="19">
        <v>0</v>
      </c>
      <c r="H59" s="19"/>
      <c r="I59" s="19">
        <f t="shared" si="1"/>
        <v>0</v>
      </c>
      <c r="J59" s="19"/>
      <c r="K59" s="19">
        <v>2323110</v>
      </c>
      <c r="L59" s="19"/>
      <c r="M59" s="19">
        <v>21193108468</v>
      </c>
      <c r="N59" s="19"/>
      <c r="O59" s="19">
        <v>25402162374</v>
      </c>
      <c r="P59" s="19"/>
      <c r="Q59" s="19">
        <f t="shared" si="0"/>
        <v>-4209053906</v>
      </c>
    </row>
    <row r="60" spans="1:17" x14ac:dyDescent="0.55000000000000004">
      <c r="A60" s="4" t="s">
        <v>211</v>
      </c>
      <c r="C60" s="19">
        <v>0</v>
      </c>
      <c r="D60" s="19"/>
      <c r="E60" s="19">
        <v>0</v>
      </c>
      <c r="F60" s="19"/>
      <c r="G60" s="19">
        <v>0</v>
      </c>
      <c r="H60" s="19"/>
      <c r="I60" s="19">
        <f t="shared" si="1"/>
        <v>0</v>
      </c>
      <c r="J60" s="19"/>
      <c r="K60" s="19">
        <v>114343</v>
      </c>
      <c r="L60" s="19"/>
      <c r="M60" s="19">
        <v>4226574652</v>
      </c>
      <c r="N60" s="19"/>
      <c r="O60" s="19">
        <v>3479213996</v>
      </c>
      <c r="P60" s="19"/>
      <c r="Q60" s="19">
        <f t="shared" si="0"/>
        <v>747360656</v>
      </c>
    </row>
    <row r="61" spans="1:17" x14ac:dyDescent="0.55000000000000004">
      <c r="A61" s="4" t="s">
        <v>212</v>
      </c>
      <c r="C61" s="19">
        <v>0</v>
      </c>
      <c r="D61" s="19"/>
      <c r="E61" s="19">
        <v>0</v>
      </c>
      <c r="F61" s="19"/>
      <c r="G61" s="19">
        <v>0</v>
      </c>
      <c r="H61" s="19"/>
      <c r="I61" s="19">
        <f t="shared" si="1"/>
        <v>0</v>
      </c>
      <c r="J61" s="19"/>
      <c r="K61" s="19">
        <v>570249</v>
      </c>
      <c r="L61" s="19"/>
      <c r="M61" s="19">
        <v>34392104847</v>
      </c>
      <c r="N61" s="19"/>
      <c r="O61" s="19">
        <v>36732269995</v>
      </c>
      <c r="P61" s="19"/>
      <c r="Q61" s="19">
        <f t="shared" si="0"/>
        <v>-2340165148</v>
      </c>
    </row>
    <row r="62" spans="1:17" x14ac:dyDescent="0.55000000000000004">
      <c r="A62" s="4" t="s">
        <v>168</v>
      </c>
      <c r="C62" s="19">
        <v>0</v>
      </c>
      <c r="D62" s="19"/>
      <c r="E62" s="19">
        <v>0</v>
      </c>
      <c r="F62" s="19"/>
      <c r="G62" s="19">
        <v>0</v>
      </c>
      <c r="H62" s="19"/>
      <c r="I62" s="19">
        <f t="shared" si="1"/>
        <v>0</v>
      </c>
      <c r="J62" s="19"/>
      <c r="K62" s="19">
        <v>2324175</v>
      </c>
      <c r="L62" s="19"/>
      <c r="M62" s="19">
        <v>70090453837</v>
      </c>
      <c r="N62" s="19"/>
      <c r="O62" s="19">
        <v>59537620510</v>
      </c>
      <c r="P62" s="19"/>
      <c r="Q62" s="19">
        <f t="shared" si="0"/>
        <v>10552833327</v>
      </c>
    </row>
    <row r="63" spans="1:17" x14ac:dyDescent="0.55000000000000004">
      <c r="A63" s="4" t="s">
        <v>19</v>
      </c>
      <c r="C63" s="19">
        <v>0</v>
      </c>
      <c r="D63" s="19"/>
      <c r="E63" s="19">
        <v>0</v>
      </c>
      <c r="F63" s="19"/>
      <c r="G63" s="19">
        <v>0</v>
      </c>
      <c r="H63" s="19"/>
      <c r="I63" s="19">
        <f t="shared" si="1"/>
        <v>0</v>
      </c>
      <c r="J63" s="19"/>
      <c r="K63" s="19">
        <v>112732</v>
      </c>
      <c r="L63" s="19"/>
      <c r="M63" s="19">
        <v>9299290325</v>
      </c>
      <c r="N63" s="19"/>
      <c r="O63" s="19">
        <v>10400404111</v>
      </c>
      <c r="P63" s="19"/>
      <c r="Q63" s="19">
        <f t="shared" si="0"/>
        <v>-1101113786</v>
      </c>
    </row>
    <row r="64" spans="1:17" x14ac:dyDescent="0.55000000000000004">
      <c r="A64" s="4" t="s">
        <v>54</v>
      </c>
      <c r="C64" s="19">
        <v>0</v>
      </c>
      <c r="D64" s="19"/>
      <c r="E64" s="19">
        <v>0</v>
      </c>
      <c r="F64" s="19"/>
      <c r="G64" s="19">
        <v>0</v>
      </c>
      <c r="H64" s="19"/>
      <c r="I64" s="19">
        <f t="shared" si="1"/>
        <v>0</v>
      </c>
      <c r="J64" s="19"/>
      <c r="K64" s="19">
        <v>848279</v>
      </c>
      <c r="L64" s="19"/>
      <c r="M64" s="19">
        <v>8292554025</v>
      </c>
      <c r="N64" s="19"/>
      <c r="O64" s="19">
        <v>8853933275</v>
      </c>
      <c r="P64" s="19"/>
      <c r="Q64" s="19">
        <f t="shared" si="0"/>
        <v>-561379250</v>
      </c>
    </row>
    <row r="65" spans="1:17" x14ac:dyDescent="0.55000000000000004">
      <c r="A65" s="4" t="s">
        <v>213</v>
      </c>
      <c r="C65" s="19">
        <v>0</v>
      </c>
      <c r="D65" s="19"/>
      <c r="E65" s="19">
        <v>0</v>
      </c>
      <c r="F65" s="19"/>
      <c r="G65" s="19">
        <v>0</v>
      </c>
      <c r="H65" s="19"/>
      <c r="I65" s="19">
        <f t="shared" si="1"/>
        <v>0</v>
      </c>
      <c r="J65" s="19"/>
      <c r="K65" s="19">
        <v>799451</v>
      </c>
      <c r="L65" s="19"/>
      <c r="M65" s="19">
        <v>4359608502</v>
      </c>
      <c r="N65" s="19"/>
      <c r="O65" s="19">
        <v>5856896744</v>
      </c>
      <c r="P65" s="19"/>
      <c r="Q65" s="19">
        <f t="shared" si="0"/>
        <v>-1497288242</v>
      </c>
    </row>
    <row r="66" spans="1:17" x14ac:dyDescent="0.55000000000000004">
      <c r="A66" s="4" t="s">
        <v>214</v>
      </c>
      <c r="C66" s="19">
        <v>0</v>
      </c>
      <c r="D66" s="19"/>
      <c r="E66" s="19">
        <v>0</v>
      </c>
      <c r="F66" s="19"/>
      <c r="G66" s="19">
        <v>0</v>
      </c>
      <c r="H66" s="19"/>
      <c r="I66" s="19">
        <f t="shared" si="1"/>
        <v>0</v>
      </c>
      <c r="J66" s="19"/>
      <c r="K66" s="19">
        <v>1990806</v>
      </c>
      <c r="L66" s="19"/>
      <c r="M66" s="19">
        <v>26400160159</v>
      </c>
      <c r="N66" s="19"/>
      <c r="O66" s="19">
        <v>25785857977</v>
      </c>
      <c r="P66" s="19"/>
      <c r="Q66" s="19">
        <f t="shared" si="0"/>
        <v>614302182</v>
      </c>
    </row>
    <row r="67" spans="1:17" x14ac:dyDescent="0.55000000000000004">
      <c r="A67" s="4" t="s">
        <v>86</v>
      </c>
      <c r="C67" s="19">
        <v>50000</v>
      </c>
      <c r="D67" s="19"/>
      <c r="E67" s="19">
        <v>46387090820</v>
      </c>
      <c r="F67" s="19"/>
      <c r="G67" s="19">
        <v>45383653018</v>
      </c>
      <c r="H67" s="19"/>
      <c r="I67" s="19">
        <f t="shared" si="1"/>
        <v>1003437802</v>
      </c>
      <c r="J67" s="19"/>
      <c r="K67" s="19">
        <v>105000</v>
      </c>
      <c r="L67" s="19"/>
      <c r="M67" s="19">
        <v>94049854401</v>
      </c>
      <c r="N67" s="19"/>
      <c r="O67" s="19">
        <v>92014099717</v>
      </c>
      <c r="P67" s="19"/>
      <c r="Q67" s="19">
        <f t="shared" si="0"/>
        <v>2035754684</v>
      </c>
    </row>
    <row r="68" spans="1:17" x14ac:dyDescent="0.55000000000000004">
      <c r="A68" s="4" t="s">
        <v>104</v>
      </c>
      <c r="C68" s="19">
        <v>1000</v>
      </c>
      <c r="D68" s="19"/>
      <c r="E68" s="19">
        <v>1000000000</v>
      </c>
      <c r="F68" s="19"/>
      <c r="G68" s="19">
        <v>999818750</v>
      </c>
      <c r="H68" s="19"/>
      <c r="I68" s="19">
        <f t="shared" si="1"/>
        <v>181250</v>
      </c>
      <c r="J68" s="19"/>
      <c r="K68" s="19">
        <v>1000</v>
      </c>
      <c r="L68" s="19"/>
      <c r="M68" s="19">
        <v>1000000000</v>
      </c>
      <c r="N68" s="19"/>
      <c r="O68" s="19">
        <v>999818750</v>
      </c>
      <c r="P68" s="19"/>
      <c r="Q68" s="19">
        <f t="shared" si="0"/>
        <v>181250</v>
      </c>
    </row>
    <row r="69" spans="1:17" x14ac:dyDescent="0.55000000000000004">
      <c r="A69" s="4" t="s">
        <v>215</v>
      </c>
      <c r="C69" s="19">
        <v>0</v>
      </c>
      <c r="D69" s="19"/>
      <c r="E69" s="19">
        <v>0</v>
      </c>
      <c r="F69" s="19"/>
      <c r="G69" s="19">
        <v>0</v>
      </c>
      <c r="H69" s="19"/>
      <c r="I69" s="19">
        <f t="shared" si="1"/>
        <v>0</v>
      </c>
      <c r="J69" s="19"/>
      <c r="K69" s="19">
        <v>200000</v>
      </c>
      <c r="L69" s="19"/>
      <c r="M69" s="19">
        <v>170263686053</v>
      </c>
      <c r="N69" s="19"/>
      <c r="O69" s="19">
        <v>169512470295</v>
      </c>
      <c r="P69" s="19"/>
      <c r="Q69" s="19">
        <f t="shared" si="0"/>
        <v>751215758</v>
      </c>
    </row>
    <row r="70" spans="1:17" x14ac:dyDescent="0.55000000000000004">
      <c r="A70" s="4" t="s">
        <v>216</v>
      </c>
      <c r="C70" s="19">
        <v>0</v>
      </c>
      <c r="D70" s="19"/>
      <c r="E70" s="19">
        <v>0</v>
      </c>
      <c r="F70" s="19"/>
      <c r="G70" s="19">
        <v>0</v>
      </c>
      <c r="H70" s="19"/>
      <c r="I70" s="19">
        <f t="shared" si="1"/>
        <v>0</v>
      </c>
      <c r="J70" s="19"/>
      <c r="K70" s="19">
        <v>6728</v>
      </c>
      <c r="L70" s="19"/>
      <c r="M70" s="19">
        <v>6728000000</v>
      </c>
      <c r="N70" s="19"/>
      <c r="O70" s="19">
        <v>6360836961</v>
      </c>
      <c r="P70" s="19"/>
      <c r="Q70" s="19">
        <f t="shared" si="0"/>
        <v>367163039</v>
      </c>
    </row>
    <row r="71" spans="1:17" x14ac:dyDescent="0.55000000000000004">
      <c r="A71" s="4" t="s">
        <v>217</v>
      </c>
      <c r="C71" s="19">
        <v>0</v>
      </c>
      <c r="D71" s="19"/>
      <c r="E71" s="19">
        <v>0</v>
      </c>
      <c r="F71" s="19"/>
      <c r="G71" s="19">
        <v>0</v>
      </c>
      <c r="H71" s="19"/>
      <c r="I71" s="19">
        <f t="shared" si="1"/>
        <v>0</v>
      </c>
      <c r="J71" s="19"/>
      <c r="K71" s="19">
        <v>938</v>
      </c>
      <c r="L71" s="19"/>
      <c r="M71" s="19">
        <v>938000000</v>
      </c>
      <c r="N71" s="19"/>
      <c r="O71" s="19">
        <v>865762442</v>
      </c>
      <c r="P71" s="19"/>
      <c r="Q71" s="19">
        <f t="shared" si="0"/>
        <v>72237558</v>
      </c>
    </row>
    <row r="72" spans="1:17" x14ac:dyDescent="0.55000000000000004">
      <c r="A72" s="4" t="s">
        <v>218</v>
      </c>
      <c r="C72" s="19">
        <v>0</v>
      </c>
      <c r="D72" s="19"/>
      <c r="E72" s="19">
        <v>0</v>
      </c>
      <c r="F72" s="19"/>
      <c r="G72" s="19">
        <v>0</v>
      </c>
      <c r="H72" s="19"/>
      <c r="I72" s="19">
        <f t="shared" si="1"/>
        <v>0</v>
      </c>
      <c r="J72" s="19"/>
      <c r="K72" s="19">
        <v>8571</v>
      </c>
      <c r="L72" s="19"/>
      <c r="M72" s="19">
        <v>8571000000</v>
      </c>
      <c r="N72" s="19"/>
      <c r="O72" s="19">
        <v>8162123574</v>
      </c>
      <c r="P72" s="19"/>
      <c r="Q72" s="19">
        <f t="shared" ref="Q72:Q76" si="2">M72-O72</f>
        <v>408876426</v>
      </c>
    </row>
    <row r="73" spans="1:17" x14ac:dyDescent="0.55000000000000004">
      <c r="A73" s="4" t="s">
        <v>92</v>
      </c>
      <c r="C73" s="19">
        <v>0</v>
      </c>
      <c r="D73" s="19"/>
      <c r="E73" s="19">
        <v>0</v>
      </c>
      <c r="F73" s="19"/>
      <c r="G73" s="19">
        <v>0</v>
      </c>
      <c r="H73" s="19"/>
      <c r="I73" s="19">
        <f t="shared" ref="I73:I77" si="3">E73-G73</f>
        <v>0</v>
      </c>
      <c r="J73" s="19"/>
      <c r="K73" s="19">
        <v>15000</v>
      </c>
      <c r="L73" s="19"/>
      <c r="M73" s="19">
        <v>12045816300</v>
      </c>
      <c r="N73" s="19"/>
      <c r="O73" s="19">
        <v>11710327119</v>
      </c>
      <c r="P73" s="19"/>
      <c r="Q73" s="19">
        <f t="shared" si="2"/>
        <v>335489181</v>
      </c>
    </row>
    <row r="74" spans="1:17" x14ac:dyDescent="0.55000000000000004">
      <c r="A74" s="4" t="s">
        <v>219</v>
      </c>
      <c r="C74" s="19">
        <v>0</v>
      </c>
      <c r="D74" s="19"/>
      <c r="E74" s="19">
        <v>0</v>
      </c>
      <c r="F74" s="19"/>
      <c r="G74" s="19">
        <v>0</v>
      </c>
      <c r="H74" s="19"/>
      <c r="I74" s="19">
        <f t="shared" si="3"/>
        <v>0</v>
      </c>
      <c r="J74" s="19"/>
      <c r="K74" s="19">
        <v>574</v>
      </c>
      <c r="L74" s="19"/>
      <c r="M74" s="19">
        <v>574000000</v>
      </c>
      <c r="N74" s="19"/>
      <c r="O74" s="19">
        <v>539462204</v>
      </c>
      <c r="P74" s="19"/>
      <c r="Q74" s="19">
        <f t="shared" si="2"/>
        <v>34537796</v>
      </c>
    </row>
    <row r="75" spans="1:17" x14ac:dyDescent="0.55000000000000004">
      <c r="A75" s="4" t="s">
        <v>98</v>
      </c>
      <c r="C75" s="19">
        <v>0</v>
      </c>
      <c r="D75" s="19"/>
      <c r="E75" s="19">
        <v>0</v>
      </c>
      <c r="F75" s="19"/>
      <c r="G75" s="19">
        <v>0</v>
      </c>
      <c r="H75" s="19"/>
      <c r="I75" s="19">
        <f t="shared" si="3"/>
        <v>0</v>
      </c>
      <c r="J75" s="19"/>
      <c r="K75" s="19">
        <v>60000</v>
      </c>
      <c r="L75" s="19"/>
      <c r="M75" s="19">
        <v>52865416428</v>
      </c>
      <c r="N75" s="19"/>
      <c r="O75" s="19">
        <v>51801329306</v>
      </c>
      <c r="P75" s="19"/>
      <c r="Q75" s="19">
        <f t="shared" si="2"/>
        <v>1064087122</v>
      </c>
    </row>
    <row r="76" spans="1:17" x14ac:dyDescent="0.55000000000000004">
      <c r="A76" s="4" t="s">
        <v>220</v>
      </c>
      <c r="C76" s="19">
        <v>0</v>
      </c>
      <c r="D76" s="19"/>
      <c r="E76" s="19">
        <v>0</v>
      </c>
      <c r="F76" s="19"/>
      <c r="G76" s="19">
        <v>0</v>
      </c>
      <c r="H76" s="19"/>
      <c r="I76" s="19">
        <f t="shared" si="3"/>
        <v>0</v>
      </c>
      <c r="J76" s="19"/>
      <c r="K76" s="19">
        <v>2752</v>
      </c>
      <c r="L76" s="19"/>
      <c r="M76" s="19">
        <v>2752000000</v>
      </c>
      <c r="N76" s="19"/>
      <c r="O76" s="19">
        <v>2558241258</v>
      </c>
      <c r="P76" s="19"/>
      <c r="Q76" s="19">
        <f t="shared" si="2"/>
        <v>193758742</v>
      </c>
    </row>
    <row r="77" spans="1:17" x14ac:dyDescent="0.55000000000000004">
      <c r="A77" s="4" t="s">
        <v>122</v>
      </c>
      <c r="C77" s="19">
        <v>0</v>
      </c>
      <c r="D77" s="19"/>
      <c r="E77" s="19">
        <v>0</v>
      </c>
      <c r="F77" s="19"/>
      <c r="G77" s="19">
        <v>0</v>
      </c>
      <c r="H77" s="19"/>
      <c r="I77" s="19">
        <f t="shared" si="3"/>
        <v>0</v>
      </c>
      <c r="J77" s="19"/>
      <c r="K77" s="19">
        <v>199607</v>
      </c>
      <c r="L77" s="19"/>
      <c r="M77" s="19">
        <v>174155015020</v>
      </c>
      <c r="N77" s="19"/>
      <c r="O77" s="19">
        <v>171145949163</v>
      </c>
      <c r="P77" s="19"/>
      <c r="Q77" s="19">
        <f>M77-O77</f>
        <v>3009065857</v>
      </c>
    </row>
    <row r="78" spans="1:17" ht="24.75" thickBot="1" x14ac:dyDescent="0.6">
      <c r="A78" s="4"/>
      <c r="C78" s="19"/>
      <c r="D78" s="19"/>
      <c r="E78" s="21">
        <f>SUM(E8:E77)</f>
        <v>469094856829</v>
      </c>
      <c r="F78" s="19"/>
      <c r="G78" s="21">
        <f>SUM(G8:G77)</f>
        <v>412414611228</v>
      </c>
      <c r="H78" s="19"/>
      <c r="I78" s="21">
        <f>SUM(I8:I77)</f>
        <v>56680245601</v>
      </c>
      <c r="J78" s="19"/>
      <c r="K78" s="19"/>
      <c r="L78" s="19"/>
      <c r="M78" s="21">
        <f>SUM(M8:M77)</f>
        <v>1480560284493</v>
      </c>
      <c r="N78" s="19"/>
      <c r="O78" s="21">
        <f>SUM(O8:O77)</f>
        <v>1423996136812</v>
      </c>
      <c r="P78" s="19"/>
      <c r="Q78" s="21">
        <f>SUM(Q8:Q77)</f>
        <v>56564147681</v>
      </c>
    </row>
    <row r="79" spans="1:17" ht="24.75" thickTop="1" x14ac:dyDescent="0.55000000000000004"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x14ac:dyDescent="0.55000000000000004">
      <c r="G80" s="3"/>
      <c r="I80" s="3"/>
      <c r="O80" s="3"/>
      <c r="Q80" s="3"/>
    </row>
    <row r="81" spans="7:17" x14ac:dyDescent="0.55000000000000004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3" spans="7:17" x14ac:dyDescent="0.55000000000000004"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7:17" x14ac:dyDescent="0.55000000000000004">
      <c r="G84" s="3"/>
      <c r="I84" s="3"/>
      <c r="O84" s="3"/>
      <c r="Q84" s="3"/>
    </row>
    <row r="85" spans="7:17" x14ac:dyDescent="0.55000000000000004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2021-09-27T07:19:42Z</dcterms:created>
  <dcterms:modified xsi:type="dcterms:W3CDTF">2021-10-02T13:28:56Z</dcterms:modified>
</cp:coreProperties>
</file>