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آبان ماه\"/>
    </mc:Choice>
  </mc:AlternateContent>
  <xr:revisionPtr revIDLastSave="0" documentId="13_ncr:1_{77B4EA10-E75F-4F35-986A-BD7EE6543B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6" hidden="1">'درآمد سود سهام'!$A$7:$A$51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C10" i="15"/>
  <c r="C11" i="14"/>
  <c r="E11" i="14"/>
  <c r="G9" i="13"/>
  <c r="G8" i="13"/>
  <c r="G10" i="13" s="1"/>
  <c r="I10" i="13"/>
  <c r="K9" i="13" s="1"/>
  <c r="E10" i="13"/>
  <c r="C9" i="15" s="1"/>
  <c r="G36" i="12"/>
  <c r="K36" i="12"/>
  <c r="M36" i="12"/>
  <c r="O36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8" i="12"/>
  <c r="I36" i="12" s="1"/>
  <c r="C8" i="15" s="1"/>
  <c r="E36" i="12"/>
  <c r="C36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8" i="11"/>
  <c r="C93" i="11"/>
  <c r="E93" i="11"/>
  <c r="G93" i="11"/>
  <c r="M93" i="11"/>
  <c r="O93" i="11"/>
  <c r="Q93" i="11"/>
  <c r="E97" i="10"/>
  <c r="G97" i="10"/>
  <c r="M97" i="10"/>
  <c r="O97" i="10"/>
  <c r="Q9" i="10"/>
  <c r="Q10" i="10"/>
  <c r="Q97" i="10" s="1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8" i="10"/>
  <c r="I97" i="10" s="1"/>
  <c r="O79" i="9"/>
  <c r="M79" i="9"/>
  <c r="K79" i="9"/>
  <c r="G79" i="9"/>
  <c r="E7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8" i="9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8" i="8"/>
  <c r="M52" i="8" s="1"/>
  <c r="Q52" i="8"/>
  <c r="O52" i="8"/>
  <c r="K52" i="8"/>
  <c r="I52" i="8"/>
  <c r="S93" i="11" l="1"/>
  <c r="U68" i="11" s="1"/>
  <c r="K8" i="13"/>
  <c r="K10" i="13" s="1"/>
  <c r="I93" i="11"/>
  <c r="Q36" i="12"/>
  <c r="K84" i="11"/>
  <c r="K64" i="11"/>
  <c r="K40" i="11"/>
  <c r="K24" i="11"/>
  <c r="U9" i="11"/>
  <c r="U88" i="11"/>
  <c r="U76" i="11"/>
  <c r="U56" i="11"/>
  <c r="U40" i="11"/>
  <c r="U91" i="11"/>
  <c r="U83" i="11"/>
  <c r="U79" i="11"/>
  <c r="U75" i="11"/>
  <c r="U67" i="11"/>
  <c r="U63" i="11"/>
  <c r="U59" i="11"/>
  <c r="U51" i="11"/>
  <c r="U47" i="11"/>
  <c r="U43" i="11"/>
  <c r="U35" i="11"/>
  <c r="U31" i="11"/>
  <c r="U27" i="11"/>
  <c r="U23" i="11"/>
  <c r="U19" i="11"/>
  <c r="U15" i="11"/>
  <c r="U11" i="11"/>
  <c r="U92" i="11"/>
  <c r="U80" i="11"/>
  <c r="U64" i="11"/>
  <c r="U48" i="11"/>
  <c r="U36" i="11"/>
  <c r="U20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84" i="11"/>
  <c r="U72" i="11"/>
  <c r="U60" i="11"/>
  <c r="U52" i="11"/>
  <c r="U44" i="11"/>
  <c r="U32" i="11"/>
  <c r="U28" i="11"/>
  <c r="U24" i="11"/>
  <c r="U16" i="11"/>
  <c r="U12" i="11"/>
  <c r="U8" i="11"/>
  <c r="U89" i="11"/>
  <c r="U85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K28" i="11"/>
  <c r="K44" i="11"/>
  <c r="K79" i="11"/>
  <c r="K63" i="11"/>
  <c r="K47" i="11"/>
  <c r="K31" i="11"/>
  <c r="K15" i="11"/>
  <c r="K82" i="11"/>
  <c r="K66" i="11"/>
  <c r="K50" i="11"/>
  <c r="K34" i="11"/>
  <c r="K18" i="11"/>
  <c r="K89" i="11"/>
  <c r="K73" i="11"/>
  <c r="K57" i="11"/>
  <c r="K41" i="11"/>
  <c r="K25" i="11"/>
  <c r="Q79" i="9"/>
  <c r="I79" i="9"/>
  <c r="K9" i="11" l="1"/>
  <c r="C7" i="15"/>
  <c r="C11" i="15" s="1"/>
  <c r="K13" i="11"/>
  <c r="K29" i="11"/>
  <c r="K45" i="11"/>
  <c r="K61" i="11"/>
  <c r="K77" i="11"/>
  <c r="K8" i="11"/>
  <c r="K93" i="11" s="1"/>
  <c r="K22" i="11"/>
  <c r="K38" i="11"/>
  <c r="K54" i="11"/>
  <c r="K70" i="11"/>
  <c r="K86" i="11"/>
  <c r="K19" i="11"/>
  <c r="K35" i="11"/>
  <c r="K51" i="11"/>
  <c r="K67" i="11"/>
  <c r="K83" i="11"/>
  <c r="K76" i="11"/>
  <c r="K92" i="11"/>
  <c r="K32" i="11"/>
  <c r="K48" i="11"/>
  <c r="K68" i="11"/>
  <c r="K17" i="11"/>
  <c r="K33" i="11"/>
  <c r="K49" i="11"/>
  <c r="K65" i="11"/>
  <c r="K81" i="11"/>
  <c r="K10" i="11"/>
  <c r="K26" i="11"/>
  <c r="K42" i="11"/>
  <c r="K58" i="11"/>
  <c r="K74" i="11"/>
  <c r="K90" i="11"/>
  <c r="K23" i="11"/>
  <c r="K39" i="11"/>
  <c r="K55" i="11"/>
  <c r="K71" i="11"/>
  <c r="K87" i="11"/>
  <c r="K12" i="11"/>
  <c r="K36" i="11"/>
  <c r="K52" i="11"/>
  <c r="K72" i="11"/>
  <c r="K88" i="11"/>
  <c r="K21" i="11"/>
  <c r="K37" i="11"/>
  <c r="K53" i="11"/>
  <c r="K69" i="11"/>
  <c r="K85" i="11"/>
  <c r="K14" i="11"/>
  <c r="K30" i="11"/>
  <c r="K46" i="11"/>
  <c r="K62" i="11"/>
  <c r="K78" i="11"/>
  <c r="K11" i="11"/>
  <c r="K27" i="11"/>
  <c r="K43" i="11"/>
  <c r="K59" i="11"/>
  <c r="K75" i="11"/>
  <c r="K91" i="11"/>
  <c r="K60" i="11"/>
  <c r="U39" i="11"/>
  <c r="U55" i="11"/>
  <c r="U71" i="11"/>
  <c r="U87" i="11"/>
  <c r="K16" i="11"/>
  <c r="K20" i="11"/>
  <c r="K56" i="11"/>
  <c r="K80" i="11"/>
  <c r="E7" i="15"/>
  <c r="E9" i="15"/>
  <c r="U93" i="11"/>
  <c r="E10" i="15" l="1"/>
  <c r="E8" i="15"/>
  <c r="E11" i="15"/>
  <c r="I16" i="7"/>
  <c r="K16" i="7"/>
  <c r="M16" i="7"/>
  <c r="O16" i="7"/>
  <c r="Q16" i="7"/>
  <c r="S16" i="7"/>
  <c r="S10" i="6"/>
  <c r="O10" i="6"/>
  <c r="M10" i="6"/>
  <c r="K10" i="6"/>
  <c r="Q9" i="6"/>
  <c r="Q8" i="6"/>
  <c r="Q10" i="6" s="1"/>
  <c r="AK29" i="3"/>
  <c r="Q29" i="3"/>
  <c r="S29" i="3"/>
  <c r="W29" i="3"/>
  <c r="AA29" i="3"/>
  <c r="AG29" i="3"/>
  <c r="AI29" i="3"/>
  <c r="E60" i="1"/>
  <c r="G60" i="1"/>
  <c r="K60" i="1"/>
  <c r="O60" i="1"/>
  <c r="U60" i="1"/>
  <c r="W60" i="1"/>
  <c r="Y60" i="1"/>
</calcChain>
</file>

<file path=xl/sharedStrings.xml><?xml version="1.0" encoding="utf-8"?>
<sst xmlns="http://schemas.openxmlformats.org/spreadsheetml/2006/main" count="920" uniqueCount="272">
  <si>
    <t>صندوق سرمایه‌گذاری توسعه ممتاز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</si>
  <si>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</si>
  <si>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</si>
  <si>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</si>
  <si>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</si>
  <si>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</si>
  <si>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</si>
  <si>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</si>
  <si>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</si>
  <si>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</si>
  <si>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</si>
  <si>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</si>
  <si>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</si>
  <si>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</si>
  <si>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</si>
  <si>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</si>
  <si>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بانک‌اقتصادنوین‌</t>
  </si>
  <si>
    <t>پتروشیمی امیرکبیر</t>
  </si>
  <si>
    <t>پتروشیمی پردیس</t>
  </si>
  <si>
    <t>پتروشیمی تندگویان</t>
  </si>
  <si>
    <t>پتروشیمی جم</t>
  </si>
  <si>
    <t>پتروشیمی خراسان</t>
  </si>
  <si>
    <t>پتروشیمی‌شیراز</t>
  </si>
  <si>
    <t>پلیمر آریا ساسول</t>
  </si>
  <si>
    <t>تامین سرمایه نوین</t>
  </si>
  <si>
    <t>توسعه سامانه ی نرم افزاری نگین</t>
  </si>
  <si>
    <t>توسعه معدنی و صنعتی صبانور</t>
  </si>
  <si>
    <t>توسعه‌معادن‌وفلزات‌</t>
  </si>
  <si>
    <t>داروپخش‌ (هلدینگ‌</t>
  </si>
  <si>
    <t>داروسازی کاسپین تامین</t>
  </si>
  <si>
    <t>ریل پرداز نو آفرین</t>
  </si>
  <si>
    <t>زغال سنگ پروده طبس</t>
  </si>
  <si>
    <t>س.سهام عدالت استان کرمانشاه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</si>
  <si>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</si>
  <si>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</si>
  <si>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</si>
  <si>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</si>
  <si>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</si>
  <si>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</si>
  <si>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</si>
  <si>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سیمان‌ شرق‌</t>
  </si>
  <si>
    <t>شرکت آهن و فولاد ارفع</t>
  </si>
  <si>
    <t>شرکت کیسون</t>
  </si>
  <si>
    <t>شیرپاستوریزه پگاه گیلان</t>
  </si>
  <si>
    <t>شیشه‌ و گاز</t>
  </si>
  <si>
    <t>صنایع پتروشیمی کرمانشاه</t>
  </si>
  <si>
    <t>صنعتی زر ماکارون</t>
  </si>
  <si>
    <t>فجر انرژی خلیج فارس</t>
  </si>
  <si>
    <t>فولاد  خوزستان</t>
  </si>
  <si>
    <t>فولاد خراسان</t>
  </si>
  <si>
    <t>فولاد مبارکه اصفهان</t>
  </si>
  <si>
    <t>فولاد هرمزگان جنوب</t>
  </si>
  <si>
    <t>گروه پتروشیمی س. ایرانیان</t>
  </si>
  <si>
    <t>گروه مپنا (سهامی عام)</t>
  </si>
  <si>
    <t>گسترش نفت و گاز پارسیان</t>
  </si>
  <si>
    <t>گلتاش‌</t>
  </si>
  <si>
    <t>مخابرات ایران</t>
  </si>
  <si>
    <t>ملی‌ صنایع‌ مس‌ ایران‌</t>
  </si>
  <si>
    <t>نفت ایرانول</t>
  </si>
  <si>
    <t>نفت پاسارگاد</t>
  </si>
  <si>
    <t>کاشی‌ وسرامیک‌ حافظ‌</t>
  </si>
  <si>
    <t>کالسیمین‌</t>
  </si>
  <si>
    <t>سپنتا</t>
  </si>
  <si>
    <t>داده گسترعصرنوین-های وب</t>
  </si>
  <si>
    <t>اسنادخزانه-م13بودجه98-010219</t>
  </si>
  <si>
    <t>اسنادخزانه-م14بودجه98-010318</t>
  </si>
  <si>
    <t>اسنادخزانه-م15بودجه98-010406</t>
  </si>
  <si>
    <t>اسنادخزانه-م16بودجه98-010503</t>
  </si>
  <si>
    <t>اسنادخزانه-م12بودجه98-001111</t>
  </si>
  <si>
    <t>اسنادخزانه-م11بودجه98-001013</t>
  </si>
  <si>
    <t>اسنادخزانه-م17بودجه98-010512</t>
  </si>
  <si>
    <t>اسنادخزانه-م18بودجه98-010614</t>
  </si>
  <si>
    <t>اسنادخزانه-م5بودجه99-020218</t>
  </si>
  <si>
    <t>اسنادخزانه-م2بودجه99-011019</t>
  </si>
  <si>
    <t>اسنادخزانه-م4بودجه99-011215</t>
  </si>
  <si>
    <t>اسنادخزانه-م3بودجه99-011110</t>
  </si>
  <si>
    <t>اسنادخزانه-م17بودجه99-010226</t>
  </si>
  <si>
    <t>آریان کیمیا تک</t>
  </si>
  <si>
    <t>ح . فجر انرژی خلیج فارس</t>
  </si>
  <si>
    <t>اسنادخزانه-م8بودجه98-000817</t>
  </si>
  <si>
    <t>مرابحه عام دولت4-ش.خ 0008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</si>
  <si>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</si>
  <si>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</si>
  <si>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</si>
  <si>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</si>
  <si>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</si>
  <si>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</si>
  <si>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</si>
  <si>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</si>
  <si>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</si>
  <si>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</si>
  <si>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</si>
  <si>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</si>
  <si>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</si>
  <si>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1398/07/09</t>
  </si>
  <si>
    <t>1400/10/13</t>
  </si>
  <si>
    <t>1398/09/13</t>
  </si>
  <si>
    <t>1400/11/11</t>
  </si>
  <si>
    <t>1398/09/06</t>
  </si>
  <si>
    <t>1401/02/19</t>
  </si>
  <si>
    <t>1398/08/11</t>
  </si>
  <si>
    <t>1401/03/18</t>
  </si>
  <si>
    <t>1398/07/13</t>
  </si>
  <si>
    <t>1401/04/13</t>
  </si>
  <si>
    <t>1398/09/24</t>
  </si>
  <si>
    <t>1401/05/03</t>
  </si>
  <si>
    <t>1398/11/07</t>
  </si>
  <si>
    <t>1401/05/12</t>
  </si>
  <si>
    <t>1398/11/12</t>
  </si>
  <si>
    <t>1401/06/14</t>
  </si>
  <si>
    <t>1399/06/19</t>
  </si>
  <si>
    <t>1401/10/19</t>
  </si>
  <si>
    <t>1399/06/22</t>
  </si>
  <si>
    <t>1401/11/10</t>
  </si>
  <si>
    <t>1399/07/23</t>
  </si>
  <si>
    <t>1401/12/15</t>
  </si>
  <si>
    <t>1399/09/05</t>
  </si>
  <si>
    <t>1402/02/18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</si>
  <si>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</si>
  <si>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</si>
  <si>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</si>
  <si>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</si>
  <si>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</si>
  <si>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0104</t>
  </si>
  <si>
    <t>1399/04/03</t>
  </si>
  <si>
    <t>1401/04/03</t>
  </si>
  <si>
    <t>1399/06/04</t>
  </si>
  <si>
    <t>1400/08/04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</si>
  <si>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</si>
  <si>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</si>
  <si>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</si>
  <si>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</si>
  <si>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</si>
  <si>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</si>
  <si>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1400/01/14</t>
  </si>
  <si>
    <t>1401/02/26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</si>
  <si>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</si>
  <si>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</si>
  <si>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</si>
  <si>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</si>
  <si>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</si>
  <si>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</si>
  <si>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</si>
  <si>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</si>
  <si>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</si>
  <si>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</si>
  <si>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</si>
  <si>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</si>
  <si>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</si>
  <si>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</si>
  <si>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</si>
  <si>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</si>
  <si>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</si>
  <si>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</si>
  <si>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</si>
  <si>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</si>
  <si>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</si>
  <si>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</si>
  <si>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</si>
  <si>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</si>
  <si>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</si>
  <si>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</si>
  <si>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0007</t>
  </si>
  <si>
    <t>1400/07/21</t>
  </si>
  <si>
    <t>مرابحه عام دولت4-ش.خ 0006</t>
  </si>
  <si>
    <t>1400/06/07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</si>
  <si>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</si>
  <si>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</si>
  <si>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</si>
  <si>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</si>
  <si>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</si>
  <si>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</si>
  <si>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</si>
  <si>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1400/04/31</t>
  </si>
  <si>
    <t>1400/04/29</t>
  </si>
  <si>
    <t>1400/04/14</t>
  </si>
  <si>
    <t>1400/03/29</t>
  </si>
  <si>
    <t>1400/04/20</t>
  </si>
  <si>
    <t>1400/08/29</t>
  </si>
  <si>
    <t>1400/07/28</t>
  </si>
  <si>
    <t>1400/04/10</t>
  </si>
  <si>
    <t>1400/03/30</t>
  </si>
  <si>
    <t>گروه دارویی سبحان</t>
  </si>
  <si>
    <t>1400/03/18</t>
  </si>
  <si>
    <t>1400/05/11</t>
  </si>
  <si>
    <t>1400/04/09</t>
  </si>
  <si>
    <t>پتروشیمی شازند</t>
  </si>
  <si>
    <t>1400/04/13</t>
  </si>
  <si>
    <t>1400/03/08</t>
  </si>
  <si>
    <t>پالایش نفت بندرعباس</t>
  </si>
  <si>
    <t>1400/04/27</t>
  </si>
  <si>
    <t>1400/04/02</t>
  </si>
  <si>
    <t>1400/02/29</t>
  </si>
  <si>
    <t>1400/03/12</t>
  </si>
  <si>
    <t>1400/03/23</t>
  </si>
  <si>
    <t>1400/04/24</t>
  </si>
  <si>
    <t>1400/04/28</t>
  </si>
  <si>
    <t>1400/05/20</t>
  </si>
  <si>
    <t>مدیریت صنعت شوینده ت.ص.بهشهر</t>
  </si>
  <si>
    <t>1400/01/25</t>
  </si>
  <si>
    <t>1400/03/10</t>
  </si>
  <si>
    <t>صنعتی دوده فام</t>
  </si>
  <si>
    <t>مجتمع صنایع لاستیک یزد</t>
  </si>
  <si>
    <t>سیمان ساوه</t>
  </si>
  <si>
    <t>1400/02/26</t>
  </si>
  <si>
    <t>1400/02/25</t>
  </si>
  <si>
    <t>1400/03/25</t>
  </si>
  <si>
    <t>تامین سرمایه بانک ملت</t>
  </si>
  <si>
    <t>1400/03/01</t>
  </si>
  <si>
    <t>1400/02/28</t>
  </si>
  <si>
    <t>1400/06/20</t>
  </si>
  <si>
    <t>1400/07/27</t>
  </si>
  <si>
    <t>تولید نیروی برق آبادان</t>
  </si>
  <si>
    <t>صنعت غذایی کورش</t>
  </si>
  <si>
    <t>سپید ماکیان</t>
  </si>
  <si>
    <t>پتروشیمی بوعلی سینا</t>
  </si>
  <si>
    <t>1400/04/07</t>
  </si>
  <si>
    <t>تولید و توسعه سرب روی ایرانیان</t>
  </si>
  <si>
    <t>1400/04/06</t>
  </si>
  <si>
    <t>گسترش صنایع روی ایرانیان</t>
  </si>
  <si>
    <t>1400/03/05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</si>
  <si>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</si>
  <si>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</si>
  <si>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</si>
  <si>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</si>
  <si>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</si>
  <si>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</si>
  <si>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سیمان‌ کرمان‌</t>
  </si>
  <si>
    <t>کشتیرانی جمهوری اسلامی ایران</t>
  </si>
  <si>
    <t>م .صنایع و معادن احیاء سپاهان</t>
  </si>
  <si>
    <t>ح توسعه معدنی و صنعتی صبانور</t>
  </si>
  <si>
    <t>ح . توسعه‌معادن‌وفلزات‌</t>
  </si>
  <si>
    <t>تامین سرمایه لوتوس پارسیان</t>
  </si>
  <si>
    <t>تامین سرمایه امید</t>
  </si>
  <si>
    <t>کویر تایر</t>
  </si>
  <si>
    <t>ح . داروپخش‌ (هلدینگ‌</t>
  </si>
  <si>
    <t>گ.مدیریت ارزش سرمایه ص ب کشوری</t>
  </si>
  <si>
    <t>س. و خدمات مدیریت صند. ب کشوری</t>
  </si>
  <si>
    <t>سرمایه گذاری هامون صبا</t>
  </si>
  <si>
    <t>پتروشیمی زاگرس</t>
  </si>
  <si>
    <t>ح . پتروشیمی جم</t>
  </si>
  <si>
    <t>پتروشیمی نوری</t>
  </si>
  <si>
    <t>ح . گلتاش‌</t>
  </si>
  <si>
    <t>س. نفت و گاز و پتروشیمی تأمین</t>
  </si>
  <si>
    <t>پتروشیمی آبادان</t>
  </si>
  <si>
    <t>اوراق سلف موازی ورق گرم فولاد</t>
  </si>
  <si>
    <t>اسنادخزانه-م6بودجه98-000519</t>
  </si>
  <si>
    <t>اسنادخزانه-م16بودجه97-000407</t>
  </si>
  <si>
    <t>اسنادخزانه-م20بودجه97-000324</t>
  </si>
  <si>
    <t>اسنادخزانه-م13بودجه97-000518</t>
  </si>
  <si>
    <t>اسنادخزانه-م22بودجه97-000428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</si>
  <si>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</si>
  <si>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</si>
  <si>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</si>
  <si>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</si>
  <si>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</si>
  <si>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</si>
  <si>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</si>
  <si>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</si>
  <si>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</si>
  <si>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</si>
  <si>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</si>
  <si>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</si>
  <si>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</si>
  <si>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</si>
  <si>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</si>
  <si>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</si>
  <si>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1400/08/01</t>
  </si>
  <si>
    <t>-</t>
  </si>
  <si>
    <t xml:space="preserve">از ابتدای سال مالی </t>
  </si>
  <si>
    <t>تا پایان ماه</t>
  </si>
  <si>
    <t>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</si>
</sst>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;\(#,##0\)"/>
  </numFmts>
  <fonts count="6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b/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/>
    <xf numFmtId="10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65" fontId="5" fillId="0" borderId="0" xfId="0" applyNumberFormat="1" applyFont="1" applyAlignment="1">
      <alignment horizontal="center" vertical="center" wrapText="1" readingOrder="2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Fill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0</xdr:row>
          <xdr:rowOff>85725</xdr:rowOff>
        </xdr:from>
        <xdr:to>
          <xdr:col>10</xdr:col>
          <xdr:colOff>419100</xdr:colOff>
          <xdr:row>33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FF192CB-7532-4671-BD2C-C7D9A19CEC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15516-7F49-4736-BA6B-77A5BE9B81A4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200025</xdr:colOff>
                <xdr:row>0</xdr:row>
                <xdr:rowOff>85725</xdr:rowOff>
              </from>
              <to>
                <xdr:col>10</xdr:col>
                <xdr:colOff>428625</xdr:colOff>
                <xdr:row>33</xdr:row>
                <xdr:rowOff>38100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6"/>
  <sheetViews>
    <sheetView rightToLeft="1" topLeftCell="A79" workbookViewId="0">
      <selection activeCell="O98" sqref="O98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4.75" x14ac:dyDescent="0.55000000000000004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1" ht="24.75" x14ac:dyDescent="0.55000000000000004">
      <c r="A6" s="21" t="s">
        <v>3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H6" s="22" t="s">
        <v>154</v>
      </c>
      <c r="I6" s="22" t="s">
        <v>154</v>
      </c>
      <c r="J6" s="22" t="s">
        <v>154</v>
      </c>
      <c r="K6" s="22" t="s">
        <v>154</v>
      </c>
      <c r="M6" s="22" t="s">
        <v>155</v>
      </c>
      <c r="N6" s="22" t="s">
        <v>155</v>
      </c>
      <c r="O6" s="22" t="s">
        <v>155</v>
      </c>
      <c r="P6" s="22" t="s">
        <v>155</v>
      </c>
      <c r="Q6" s="22" t="s">
        <v>155</v>
      </c>
      <c r="R6" s="22" t="s">
        <v>155</v>
      </c>
      <c r="S6" s="22" t="s">
        <v>155</v>
      </c>
      <c r="T6" s="22" t="s">
        <v>155</v>
      </c>
      <c r="U6" s="22" t="s">
        <v>155</v>
      </c>
    </row>
    <row r="7" spans="1:21" ht="24.75" x14ac:dyDescent="0.55000000000000004">
      <c r="A7" s="22" t="s">
        <v>3</v>
      </c>
      <c r="C7" s="22" t="s">
        <v>251</v>
      </c>
      <c r="E7" s="22" t="s">
        <v>252</v>
      </c>
      <c r="G7" s="22" t="s">
        <v>253</v>
      </c>
      <c r="I7" s="22" t="s">
        <v>142</v>
      </c>
      <c r="K7" s="22" t="s">
        <v>254</v>
      </c>
      <c r="M7" s="22" t="s">
        <v>251</v>
      </c>
      <c r="O7" s="22" t="s">
        <v>252</v>
      </c>
      <c r="Q7" s="22" t="s">
        <v>253</v>
      </c>
      <c r="S7" s="22" t="s">
        <v>142</v>
      </c>
      <c r="U7" s="22" t="s">
        <v>254</v>
      </c>
    </row>
    <row r="8" spans="1:21" x14ac:dyDescent="0.55000000000000004">
      <c r="A8" s="1" t="s">
        <v>56</v>
      </c>
      <c r="C8" s="9">
        <v>0</v>
      </c>
      <c r="D8" s="9"/>
      <c r="E8" s="9">
        <v>-170624446</v>
      </c>
      <c r="F8" s="9"/>
      <c r="G8" s="9">
        <v>-1122162065</v>
      </c>
      <c r="H8" s="9"/>
      <c r="I8" s="9">
        <f>C8+E8+G8</f>
        <v>-1292786511</v>
      </c>
      <c r="J8" s="9"/>
      <c r="K8" s="10">
        <f>I8/$I$93</f>
        <v>1.0423448120121664E-2</v>
      </c>
      <c r="L8" s="9"/>
      <c r="M8" s="9">
        <v>0</v>
      </c>
      <c r="N8" s="9"/>
      <c r="O8" s="9">
        <v>-3392850200</v>
      </c>
      <c r="P8" s="9"/>
      <c r="Q8" s="9">
        <v>-1822400501</v>
      </c>
      <c r="R8" s="9"/>
      <c r="S8" s="9">
        <f>M8+O8+Q8</f>
        <v>-5215250701</v>
      </c>
      <c r="T8" s="9"/>
      <c r="U8" s="10">
        <f>S8/$S$93</f>
        <v>-1.6050327639290141E-2</v>
      </c>
    </row>
    <row r="9" spans="1:21" x14ac:dyDescent="0.55000000000000004">
      <c r="A9" s="1" t="s">
        <v>38</v>
      </c>
      <c r="C9" s="9">
        <v>0</v>
      </c>
      <c r="D9" s="9"/>
      <c r="E9" s="9">
        <v>-13886029960</v>
      </c>
      <c r="F9" s="9"/>
      <c r="G9" s="9">
        <v>2597439907</v>
      </c>
      <c r="H9" s="9"/>
      <c r="I9" s="9">
        <f t="shared" ref="I9:I72" si="0">C9+E9+G9</f>
        <v>-11288590053</v>
      </c>
      <c r="J9" s="9"/>
      <c r="K9" s="10">
        <f t="shared" ref="K9:K72" si="1">I9/$I$93</f>
        <v>9.1017373530413462E-2</v>
      </c>
      <c r="L9" s="9"/>
      <c r="M9" s="9">
        <v>0</v>
      </c>
      <c r="N9" s="9"/>
      <c r="O9" s="9">
        <v>12099188196</v>
      </c>
      <c r="P9" s="9"/>
      <c r="Q9" s="9">
        <v>3441721505</v>
      </c>
      <c r="R9" s="9"/>
      <c r="S9" s="9">
        <f t="shared" ref="S9:S72" si="2">M9+O9+Q9</f>
        <v>15540909701</v>
      </c>
      <c r="T9" s="9"/>
      <c r="U9" s="10">
        <f t="shared" ref="U9:U72" si="3">S9/$S$93</f>
        <v>4.7828322513018259E-2</v>
      </c>
    </row>
    <row r="10" spans="1:21" x14ac:dyDescent="0.55000000000000004">
      <c r="A10" s="1" t="s">
        <v>44</v>
      </c>
      <c r="C10" s="9">
        <v>0</v>
      </c>
      <c r="D10" s="9"/>
      <c r="E10" s="9">
        <v>3264585361</v>
      </c>
      <c r="F10" s="9"/>
      <c r="G10" s="9">
        <v>-3605403248</v>
      </c>
      <c r="H10" s="9"/>
      <c r="I10" s="9">
        <f t="shared" si="0"/>
        <v>-340817887</v>
      </c>
      <c r="J10" s="9"/>
      <c r="K10" s="10">
        <f t="shared" si="1"/>
        <v>2.7479382971021642E-3</v>
      </c>
      <c r="L10" s="9"/>
      <c r="M10" s="9">
        <v>1552961005</v>
      </c>
      <c r="N10" s="9"/>
      <c r="O10" s="9">
        <v>-7970719422</v>
      </c>
      <c r="P10" s="9"/>
      <c r="Q10" s="9">
        <v>-3605403248</v>
      </c>
      <c r="R10" s="9"/>
      <c r="S10" s="9">
        <f t="shared" si="2"/>
        <v>-10023161665</v>
      </c>
      <c r="T10" s="9"/>
      <c r="U10" s="10">
        <f t="shared" si="3"/>
        <v>-3.084703649509617E-2</v>
      </c>
    </row>
    <row r="11" spans="1:21" x14ac:dyDescent="0.55000000000000004">
      <c r="A11" s="1" t="s">
        <v>50</v>
      </c>
      <c r="C11" s="9">
        <v>0</v>
      </c>
      <c r="D11" s="9"/>
      <c r="E11" s="9">
        <v>1374620429</v>
      </c>
      <c r="F11" s="9"/>
      <c r="G11" s="9">
        <v>2588111452</v>
      </c>
      <c r="H11" s="9"/>
      <c r="I11" s="9">
        <f t="shared" si="0"/>
        <v>3962731881</v>
      </c>
      <c r="J11" s="9"/>
      <c r="K11" s="10">
        <f t="shared" si="1"/>
        <v>-3.1950619707197453E-2</v>
      </c>
      <c r="L11" s="9"/>
      <c r="M11" s="9">
        <v>3297439681</v>
      </c>
      <c r="N11" s="9"/>
      <c r="O11" s="9">
        <v>3867540384</v>
      </c>
      <c r="P11" s="9"/>
      <c r="Q11" s="9">
        <v>2841283143</v>
      </c>
      <c r="R11" s="9"/>
      <c r="S11" s="9">
        <f t="shared" si="2"/>
        <v>10006263208</v>
      </c>
      <c r="T11" s="9"/>
      <c r="U11" s="10">
        <f t="shared" si="3"/>
        <v>3.0795030218313261E-2</v>
      </c>
    </row>
    <row r="12" spans="1:21" x14ac:dyDescent="0.55000000000000004">
      <c r="A12" s="1" t="s">
        <v>46</v>
      </c>
      <c r="C12" s="9">
        <v>0</v>
      </c>
      <c r="D12" s="9"/>
      <c r="E12" s="9">
        <v>-4155692699</v>
      </c>
      <c r="F12" s="9"/>
      <c r="G12" s="9">
        <v>-469671062</v>
      </c>
      <c r="H12" s="9"/>
      <c r="I12" s="9">
        <f t="shared" si="0"/>
        <v>-4625363761</v>
      </c>
      <c r="J12" s="9"/>
      <c r="K12" s="10">
        <f t="shared" si="1"/>
        <v>3.7293272159980267E-2</v>
      </c>
      <c r="L12" s="9"/>
      <c r="M12" s="9">
        <v>0</v>
      </c>
      <c r="N12" s="9"/>
      <c r="O12" s="9">
        <v>-3240171317</v>
      </c>
      <c r="P12" s="9"/>
      <c r="Q12" s="9">
        <v>-506652289</v>
      </c>
      <c r="R12" s="9"/>
      <c r="S12" s="9">
        <f t="shared" si="2"/>
        <v>-3746823606</v>
      </c>
      <c r="T12" s="9"/>
      <c r="U12" s="10">
        <f t="shared" si="3"/>
        <v>-1.1531132428858198E-2</v>
      </c>
    </row>
    <row r="13" spans="1:21" x14ac:dyDescent="0.55000000000000004">
      <c r="A13" s="1" t="s">
        <v>54</v>
      </c>
      <c r="C13" s="9">
        <v>0</v>
      </c>
      <c r="D13" s="9"/>
      <c r="E13" s="9">
        <v>-27754543811</v>
      </c>
      <c r="F13" s="9"/>
      <c r="G13" s="9">
        <v>8547770156</v>
      </c>
      <c r="H13" s="9"/>
      <c r="I13" s="9">
        <f t="shared" si="0"/>
        <v>-19206773655</v>
      </c>
      <c r="J13" s="9"/>
      <c r="K13" s="10">
        <f t="shared" si="1"/>
        <v>0.15485991464511195</v>
      </c>
      <c r="L13" s="9"/>
      <c r="M13" s="9">
        <v>0</v>
      </c>
      <c r="N13" s="9"/>
      <c r="O13" s="9">
        <v>38170503015</v>
      </c>
      <c r="P13" s="9"/>
      <c r="Q13" s="9">
        <v>10023791787</v>
      </c>
      <c r="R13" s="9"/>
      <c r="S13" s="9">
        <f t="shared" si="2"/>
        <v>48194294802</v>
      </c>
      <c r="T13" s="9"/>
      <c r="U13" s="10">
        <f t="shared" si="3"/>
        <v>0.14832157958740433</v>
      </c>
    </row>
    <row r="14" spans="1:21" x14ac:dyDescent="0.55000000000000004">
      <c r="A14" s="1" t="s">
        <v>226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10">
        <f t="shared" si="1"/>
        <v>0</v>
      </c>
      <c r="L14" s="9"/>
      <c r="M14" s="9">
        <v>0</v>
      </c>
      <c r="N14" s="9"/>
      <c r="O14" s="9">
        <v>0</v>
      </c>
      <c r="P14" s="9"/>
      <c r="Q14" s="9">
        <v>130779086</v>
      </c>
      <c r="R14" s="9"/>
      <c r="S14" s="9">
        <f t="shared" si="2"/>
        <v>130779086</v>
      </c>
      <c r="T14" s="9"/>
      <c r="U14" s="10">
        <f t="shared" si="3"/>
        <v>4.0248250736334108E-4</v>
      </c>
    </row>
    <row r="15" spans="1:21" x14ac:dyDescent="0.55000000000000004">
      <c r="A15" s="1" t="s">
        <v>53</v>
      </c>
      <c r="C15" s="9">
        <v>0</v>
      </c>
      <c r="D15" s="9"/>
      <c r="E15" s="9">
        <v>-1712451256</v>
      </c>
      <c r="F15" s="9"/>
      <c r="G15" s="9">
        <v>0</v>
      </c>
      <c r="H15" s="9"/>
      <c r="I15" s="9">
        <f t="shared" si="0"/>
        <v>-1712451256</v>
      </c>
      <c r="J15" s="9"/>
      <c r="K15" s="10">
        <f t="shared" si="1"/>
        <v>1.3807110975613501E-2</v>
      </c>
      <c r="L15" s="9"/>
      <c r="M15" s="9">
        <v>516739613</v>
      </c>
      <c r="N15" s="9"/>
      <c r="O15" s="9">
        <v>-4221730447</v>
      </c>
      <c r="P15" s="9"/>
      <c r="Q15" s="9">
        <v>166663575</v>
      </c>
      <c r="R15" s="9"/>
      <c r="S15" s="9">
        <f t="shared" si="2"/>
        <v>-3538327259</v>
      </c>
      <c r="T15" s="9"/>
      <c r="U15" s="10">
        <f t="shared" si="3"/>
        <v>-1.0889469185266962E-2</v>
      </c>
    </row>
    <row r="16" spans="1:21" x14ac:dyDescent="0.55000000000000004">
      <c r="A16" s="1" t="s">
        <v>189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10">
        <f t="shared" si="1"/>
        <v>0</v>
      </c>
      <c r="L16" s="9"/>
      <c r="M16" s="9">
        <v>6059416614</v>
      </c>
      <c r="N16" s="9"/>
      <c r="O16" s="9">
        <v>0</v>
      </c>
      <c r="P16" s="9"/>
      <c r="Q16" s="9">
        <v>6322035162</v>
      </c>
      <c r="R16" s="9"/>
      <c r="S16" s="9">
        <f t="shared" si="2"/>
        <v>12381451776</v>
      </c>
      <c r="T16" s="9"/>
      <c r="U16" s="10">
        <f t="shared" si="3"/>
        <v>3.8104852297276129E-2</v>
      </c>
    </row>
    <row r="17" spans="1:21" x14ac:dyDescent="0.55000000000000004">
      <c r="A17" s="1" t="s">
        <v>58</v>
      </c>
      <c r="C17" s="9">
        <v>0</v>
      </c>
      <c r="D17" s="9"/>
      <c r="E17" s="9">
        <v>-675504339</v>
      </c>
      <c r="F17" s="9"/>
      <c r="G17" s="9">
        <v>0</v>
      </c>
      <c r="H17" s="9"/>
      <c r="I17" s="9">
        <f t="shared" si="0"/>
        <v>-675504339</v>
      </c>
      <c r="J17" s="9"/>
      <c r="K17" s="10">
        <f t="shared" si="1"/>
        <v>5.4464402069272343E-3</v>
      </c>
      <c r="L17" s="9"/>
      <c r="M17" s="9">
        <v>7100575000</v>
      </c>
      <c r="N17" s="9"/>
      <c r="O17" s="9">
        <v>6248796864</v>
      </c>
      <c r="P17" s="9"/>
      <c r="Q17" s="9">
        <v>6771881650</v>
      </c>
      <c r="R17" s="9"/>
      <c r="S17" s="9">
        <f t="shared" si="2"/>
        <v>20121253514</v>
      </c>
      <c r="T17" s="9"/>
      <c r="U17" s="10">
        <f t="shared" si="3"/>
        <v>6.1924676286605626E-2</v>
      </c>
    </row>
    <row r="18" spans="1:21" x14ac:dyDescent="0.55000000000000004">
      <c r="A18" s="1" t="s">
        <v>212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10">
        <f t="shared" si="1"/>
        <v>0</v>
      </c>
      <c r="L18" s="9"/>
      <c r="M18" s="9">
        <v>127915200</v>
      </c>
      <c r="N18" s="9"/>
      <c r="O18" s="9">
        <v>0</v>
      </c>
      <c r="P18" s="9"/>
      <c r="Q18" s="9">
        <v>4396463764</v>
      </c>
      <c r="R18" s="9"/>
      <c r="S18" s="9">
        <f t="shared" si="2"/>
        <v>4524378964</v>
      </c>
      <c r="T18" s="9"/>
      <c r="U18" s="10">
        <f t="shared" si="3"/>
        <v>1.392411772699402E-2</v>
      </c>
    </row>
    <row r="19" spans="1:21" x14ac:dyDescent="0.55000000000000004">
      <c r="A19" s="1" t="s">
        <v>47</v>
      </c>
      <c r="C19" s="9">
        <v>0</v>
      </c>
      <c r="D19" s="9"/>
      <c r="E19" s="9">
        <v>521140875</v>
      </c>
      <c r="F19" s="9"/>
      <c r="G19" s="9">
        <v>0</v>
      </c>
      <c r="H19" s="9"/>
      <c r="I19" s="9">
        <f t="shared" si="0"/>
        <v>521140875</v>
      </c>
      <c r="J19" s="9"/>
      <c r="K19" s="10">
        <f t="shared" si="1"/>
        <v>-4.2018421662177365E-3</v>
      </c>
      <c r="L19" s="9"/>
      <c r="M19" s="9">
        <v>4973810000</v>
      </c>
      <c r="N19" s="9"/>
      <c r="O19" s="9">
        <v>22187747076</v>
      </c>
      <c r="P19" s="9"/>
      <c r="Q19" s="9">
        <v>1234505318</v>
      </c>
      <c r="R19" s="9"/>
      <c r="S19" s="9">
        <f t="shared" si="2"/>
        <v>28396062394</v>
      </c>
      <c r="T19" s="9"/>
      <c r="U19" s="10">
        <f t="shared" si="3"/>
        <v>8.7391025133659345E-2</v>
      </c>
    </row>
    <row r="20" spans="1:21" x14ac:dyDescent="0.55000000000000004">
      <c r="A20" s="1" t="s">
        <v>221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10">
        <f t="shared" si="1"/>
        <v>0</v>
      </c>
      <c r="L20" s="9"/>
      <c r="M20" s="9">
        <v>33456720</v>
      </c>
      <c r="N20" s="9"/>
      <c r="O20" s="9">
        <v>0</v>
      </c>
      <c r="P20" s="9"/>
      <c r="Q20" s="9">
        <v>319227485</v>
      </c>
      <c r="R20" s="9"/>
      <c r="S20" s="9">
        <f t="shared" si="2"/>
        <v>352684205</v>
      </c>
      <c r="T20" s="9"/>
      <c r="U20" s="10">
        <f t="shared" si="3"/>
        <v>1.0854122587754329E-3</v>
      </c>
    </row>
    <row r="21" spans="1:21" x14ac:dyDescent="0.55000000000000004">
      <c r="A21" s="1" t="s">
        <v>35</v>
      </c>
      <c r="C21" s="9">
        <v>0</v>
      </c>
      <c r="D21" s="9"/>
      <c r="E21" s="9">
        <v>-1246717927</v>
      </c>
      <c r="F21" s="9"/>
      <c r="G21" s="9">
        <v>0</v>
      </c>
      <c r="H21" s="9"/>
      <c r="I21" s="9">
        <f t="shared" si="0"/>
        <v>-1246717927</v>
      </c>
      <c r="J21" s="9"/>
      <c r="K21" s="10">
        <f t="shared" si="1"/>
        <v>1.0052007444336746E-2</v>
      </c>
      <c r="L21" s="9"/>
      <c r="M21" s="9">
        <v>0</v>
      </c>
      <c r="N21" s="9"/>
      <c r="O21" s="9">
        <v>-8043892508</v>
      </c>
      <c r="P21" s="9"/>
      <c r="Q21" s="9">
        <v>-1720662547</v>
      </c>
      <c r="R21" s="9"/>
      <c r="S21" s="9">
        <f t="shared" si="2"/>
        <v>-9764555055</v>
      </c>
      <c r="T21" s="9"/>
      <c r="U21" s="10">
        <f t="shared" si="3"/>
        <v>-3.0051155135185657E-2</v>
      </c>
    </row>
    <row r="22" spans="1:21" x14ac:dyDescent="0.55000000000000004">
      <c r="A22" s="1" t="s">
        <v>203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10">
        <f t="shared" si="1"/>
        <v>0</v>
      </c>
      <c r="L22" s="9"/>
      <c r="M22" s="9">
        <v>99274950</v>
      </c>
      <c r="N22" s="9"/>
      <c r="O22" s="9">
        <v>0</v>
      </c>
      <c r="P22" s="9"/>
      <c r="Q22" s="9">
        <v>-112098837</v>
      </c>
      <c r="R22" s="9"/>
      <c r="S22" s="9">
        <f t="shared" si="2"/>
        <v>-12823887</v>
      </c>
      <c r="T22" s="9"/>
      <c r="U22" s="10">
        <f t="shared" si="3"/>
        <v>-3.9466480090739845E-5</v>
      </c>
    </row>
    <row r="23" spans="1:21" x14ac:dyDescent="0.55000000000000004">
      <c r="A23" s="1" t="s">
        <v>39</v>
      </c>
      <c r="C23" s="9">
        <v>0</v>
      </c>
      <c r="D23" s="9"/>
      <c r="E23" s="9">
        <v>-3844357736</v>
      </c>
      <c r="F23" s="9"/>
      <c r="G23" s="9">
        <v>0</v>
      </c>
      <c r="H23" s="9"/>
      <c r="I23" s="9">
        <f t="shared" si="0"/>
        <v>-3844357736</v>
      </c>
      <c r="J23" s="9"/>
      <c r="K23" s="10">
        <f t="shared" si="1"/>
        <v>3.0996195485817828E-2</v>
      </c>
      <c r="L23" s="9"/>
      <c r="M23" s="9">
        <v>4296455262</v>
      </c>
      <c r="N23" s="9"/>
      <c r="O23" s="9">
        <v>-2566630742</v>
      </c>
      <c r="P23" s="9"/>
      <c r="Q23" s="9">
        <v>3128917656</v>
      </c>
      <c r="R23" s="9"/>
      <c r="S23" s="9">
        <f t="shared" si="2"/>
        <v>4858742176</v>
      </c>
      <c r="T23" s="9"/>
      <c r="U23" s="10">
        <f t="shared" si="3"/>
        <v>1.4953145747084482E-2</v>
      </c>
    </row>
    <row r="24" spans="1:21" x14ac:dyDescent="0.55000000000000004">
      <c r="A24" s="1" t="s">
        <v>227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10">
        <f t="shared" si="1"/>
        <v>0</v>
      </c>
      <c r="L24" s="9"/>
      <c r="M24" s="9">
        <v>0</v>
      </c>
      <c r="N24" s="9"/>
      <c r="O24" s="9">
        <v>0</v>
      </c>
      <c r="P24" s="9"/>
      <c r="Q24" s="9">
        <v>-1877156707</v>
      </c>
      <c r="R24" s="9"/>
      <c r="S24" s="9">
        <f t="shared" si="2"/>
        <v>-1877156707</v>
      </c>
      <c r="T24" s="9"/>
      <c r="U24" s="10">
        <f t="shared" si="3"/>
        <v>-5.777091439125615E-3</v>
      </c>
    </row>
    <row r="25" spans="1:21" x14ac:dyDescent="0.55000000000000004">
      <c r="A25" s="1" t="s">
        <v>30</v>
      </c>
      <c r="C25" s="9">
        <v>0</v>
      </c>
      <c r="D25" s="9"/>
      <c r="E25" s="9">
        <v>2150412079</v>
      </c>
      <c r="F25" s="9"/>
      <c r="G25" s="9">
        <v>0</v>
      </c>
      <c r="H25" s="9"/>
      <c r="I25" s="9">
        <f t="shared" si="0"/>
        <v>2150412079</v>
      </c>
      <c r="J25" s="9"/>
      <c r="K25" s="10">
        <f t="shared" si="1"/>
        <v>-1.7338291010633441E-2</v>
      </c>
      <c r="L25" s="9"/>
      <c r="M25" s="9">
        <v>0</v>
      </c>
      <c r="N25" s="9"/>
      <c r="O25" s="9">
        <v>3622848814</v>
      </c>
      <c r="P25" s="9"/>
      <c r="Q25" s="9">
        <v>1629867863</v>
      </c>
      <c r="R25" s="9"/>
      <c r="S25" s="9">
        <f t="shared" si="2"/>
        <v>5252716677</v>
      </c>
      <c r="T25" s="9"/>
      <c r="U25" s="10">
        <f t="shared" si="3"/>
        <v>1.6165632008073499E-2</v>
      </c>
    </row>
    <row r="26" spans="1:21" x14ac:dyDescent="0.55000000000000004">
      <c r="A26" s="1" t="s">
        <v>228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10">
        <f t="shared" si="1"/>
        <v>0</v>
      </c>
      <c r="L26" s="9"/>
      <c r="M26" s="9">
        <v>0</v>
      </c>
      <c r="N26" s="9"/>
      <c r="O26" s="9">
        <v>0</v>
      </c>
      <c r="P26" s="9"/>
      <c r="Q26" s="9">
        <v>-2047500919</v>
      </c>
      <c r="R26" s="9"/>
      <c r="S26" s="9">
        <f t="shared" si="2"/>
        <v>-2047500919</v>
      </c>
      <c r="T26" s="9"/>
      <c r="U26" s="10">
        <f t="shared" si="3"/>
        <v>-6.3013386078249935E-3</v>
      </c>
    </row>
    <row r="27" spans="1:21" x14ac:dyDescent="0.55000000000000004">
      <c r="A27" s="1" t="s">
        <v>229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10">
        <f t="shared" si="1"/>
        <v>0</v>
      </c>
      <c r="L27" s="9"/>
      <c r="M27" s="9">
        <v>0</v>
      </c>
      <c r="N27" s="9"/>
      <c r="O27" s="9">
        <v>0</v>
      </c>
      <c r="P27" s="9"/>
      <c r="Q27" s="9">
        <v>-706984853</v>
      </c>
      <c r="R27" s="9"/>
      <c r="S27" s="9">
        <f t="shared" si="2"/>
        <v>-706984853</v>
      </c>
      <c r="T27" s="9"/>
      <c r="U27" s="10">
        <f t="shared" si="3"/>
        <v>-2.1757992428800359E-3</v>
      </c>
    </row>
    <row r="28" spans="1:21" x14ac:dyDescent="0.55000000000000004">
      <c r="A28" s="1" t="s">
        <v>230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10">
        <f t="shared" si="1"/>
        <v>0</v>
      </c>
      <c r="L28" s="9"/>
      <c r="M28" s="9">
        <v>0</v>
      </c>
      <c r="N28" s="9"/>
      <c r="O28" s="9">
        <v>0</v>
      </c>
      <c r="P28" s="9"/>
      <c r="Q28" s="9">
        <v>0</v>
      </c>
      <c r="R28" s="9"/>
      <c r="S28" s="9">
        <f t="shared" si="2"/>
        <v>0</v>
      </c>
      <c r="T28" s="9"/>
      <c r="U28" s="10">
        <f t="shared" si="3"/>
        <v>0</v>
      </c>
    </row>
    <row r="29" spans="1:21" x14ac:dyDescent="0.55000000000000004">
      <c r="A29" s="1" t="s">
        <v>27</v>
      </c>
      <c r="C29" s="9">
        <v>0</v>
      </c>
      <c r="D29" s="9"/>
      <c r="E29" s="9">
        <v>-10485557744</v>
      </c>
      <c r="F29" s="9"/>
      <c r="G29" s="9">
        <v>0</v>
      </c>
      <c r="H29" s="9"/>
      <c r="I29" s="9">
        <f t="shared" si="0"/>
        <v>-10485557744</v>
      </c>
      <c r="J29" s="9"/>
      <c r="K29" s="10">
        <f t="shared" si="1"/>
        <v>8.4542703861120311E-2</v>
      </c>
      <c r="L29" s="9"/>
      <c r="M29" s="9">
        <v>4899555600</v>
      </c>
      <c r="N29" s="9"/>
      <c r="O29" s="9">
        <v>14962602367</v>
      </c>
      <c r="P29" s="9"/>
      <c r="Q29" s="9">
        <v>10031078922</v>
      </c>
      <c r="R29" s="9"/>
      <c r="S29" s="9">
        <f t="shared" si="2"/>
        <v>29893236889</v>
      </c>
      <c r="T29" s="9"/>
      <c r="U29" s="10">
        <f t="shared" si="3"/>
        <v>9.199869263722367E-2</v>
      </c>
    </row>
    <row r="30" spans="1:21" x14ac:dyDescent="0.55000000000000004">
      <c r="A30" s="1" t="s">
        <v>26</v>
      </c>
      <c r="C30" s="9">
        <v>0</v>
      </c>
      <c r="D30" s="9"/>
      <c r="E30" s="9">
        <v>787747836</v>
      </c>
      <c r="F30" s="9"/>
      <c r="G30" s="9">
        <v>0</v>
      </c>
      <c r="H30" s="9"/>
      <c r="I30" s="9">
        <f t="shared" si="0"/>
        <v>787747836</v>
      </c>
      <c r="J30" s="9"/>
      <c r="K30" s="10">
        <f t="shared" si="1"/>
        <v>-6.3514343864345202E-3</v>
      </c>
      <c r="L30" s="9"/>
      <c r="M30" s="9">
        <v>4569101600</v>
      </c>
      <c r="N30" s="9"/>
      <c r="O30" s="9">
        <v>18015543461</v>
      </c>
      <c r="P30" s="9"/>
      <c r="Q30" s="9">
        <v>4901538850</v>
      </c>
      <c r="R30" s="9"/>
      <c r="S30" s="9">
        <f t="shared" si="2"/>
        <v>27486183911</v>
      </c>
      <c r="T30" s="9"/>
      <c r="U30" s="10">
        <f t="shared" si="3"/>
        <v>8.4590805431605506E-2</v>
      </c>
    </row>
    <row r="31" spans="1:21" x14ac:dyDescent="0.55000000000000004">
      <c r="A31" s="1" t="s">
        <v>231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10">
        <f t="shared" si="1"/>
        <v>0</v>
      </c>
      <c r="L31" s="9"/>
      <c r="M31" s="9">
        <v>0</v>
      </c>
      <c r="N31" s="9"/>
      <c r="O31" s="9">
        <v>0</v>
      </c>
      <c r="P31" s="9"/>
      <c r="Q31" s="9">
        <v>0</v>
      </c>
      <c r="R31" s="9"/>
      <c r="S31" s="9">
        <f t="shared" si="2"/>
        <v>0</v>
      </c>
      <c r="T31" s="9"/>
      <c r="U31" s="10">
        <f t="shared" si="3"/>
        <v>0</v>
      </c>
    </row>
    <row r="32" spans="1:21" x14ac:dyDescent="0.55000000000000004">
      <c r="A32" s="1" t="s">
        <v>15</v>
      </c>
      <c r="C32" s="9">
        <v>0</v>
      </c>
      <c r="D32" s="9"/>
      <c r="E32" s="9">
        <v>-379030130</v>
      </c>
      <c r="F32" s="9"/>
      <c r="G32" s="9">
        <v>0</v>
      </c>
      <c r="H32" s="9"/>
      <c r="I32" s="9">
        <f t="shared" si="0"/>
        <v>-379030130</v>
      </c>
      <c r="J32" s="9"/>
      <c r="K32" s="10">
        <f t="shared" si="1"/>
        <v>3.0560350548227296E-3</v>
      </c>
      <c r="L32" s="9"/>
      <c r="M32" s="9">
        <v>423665400</v>
      </c>
      <c r="N32" s="9"/>
      <c r="O32" s="9">
        <v>-575564293</v>
      </c>
      <c r="P32" s="9"/>
      <c r="Q32" s="9">
        <v>-123943632</v>
      </c>
      <c r="R32" s="9"/>
      <c r="S32" s="9">
        <f t="shared" si="2"/>
        <v>-275842525</v>
      </c>
      <c r="T32" s="9"/>
      <c r="U32" s="10">
        <f t="shared" si="3"/>
        <v>-8.4892618915714932E-4</v>
      </c>
    </row>
    <row r="33" spans="1:21" x14ac:dyDescent="0.55000000000000004">
      <c r="A33" s="1" t="s">
        <v>16</v>
      </c>
      <c r="C33" s="9">
        <v>0</v>
      </c>
      <c r="D33" s="9"/>
      <c r="E33" s="9">
        <v>-5387765102</v>
      </c>
      <c r="F33" s="9"/>
      <c r="G33" s="9">
        <v>0</v>
      </c>
      <c r="H33" s="9"/>
      <c r="I33" s="9">
        <f t="shared" si="0"/>
        <v>-5387765102</v>
      </c>
      <c r="J33" s="9"/>
      <c r="K33" s="10">
        <f t="shared" si="1"/>
        <v>4.3440343433548564E-2</v>
      </c>
      <c r="L33" s="9"/>
      <c r="M33" s="9">
        <v>0</v>
      </c>
      <c r="N33" s="9"/>
      <c r="O33" s="9">
        <v>-15643314660</v>
      </c>
      <c r="P33" s="9"/>
      <c r="Q33" s="9">
        <v>154577031</v>
      </c>
      <c r="R33" s="9"/>
      <c r="S33" s="9">
        <f t="shared" si="2"/>
        <v>-15488737629</v>
      </c>
      <c r="T33" s="9"/>
      <c r="U33" s="10">
        <f t="shared" si="3"/>
        <v>-4.7667759023892017E-2</v>
      </c>
    </row>
    <row r="34" spans="1:21" x14ac:dyDescent="0.55000000000000004">
      <c r="A34" s="1" t="s">
        <v>25</v>
      </c>
      <c r="C34" s="9">
        <v>0</v>
      </c>
      <c r="D34" s="9"/>
      <c r="E34" s="9">
        <v>1848930845</v>
      </c>
      <c r="F34" s="9"/>
      <c r="G34" s="9">
        <v>0</v>
      </c>
      <c r="H34" s="9"/>
      <c r="I34" s="9">
        <f t="shared" si="0"/>
        <v>1848930845</v>
      </c>
      <c r="J34" s="9"/>
      <c r="K34" s="10">
        <f t="shared" si="1"/>
        <v>-1.49075153372715E-2</v>
      </c>
      <c r="L34" s="9"/>
      <c r="M34" s="9">
        <v>0</v>
      </c>
      <c r="N34" s="9"/>
      <c r="O34" s="9">
        <v>4156329340</v>
      </c>
      <c r="P34" s="9"/>
      <c r="Q34" s="9">
        <v>1097636375</v>
      </c>
      <c r="R34" s="9"/>
      <c r="S34" s="9">
        <f t="shared" si="2"/>
        <v>5253965715</v>
      </c>
      <c r="T34" s="9"/>
      <c r="U34" s="10">
        <f t="shared" si="3"/>
        <v>1.6169476016786269E-2</v>
      </c>
    </row>
    <row r="35" spans="1:21" x14ac:dyDescent="0.55000000000000004">
      <c r="A35" s="1" t="s">
        <v>33</v>
      </c>
      <c r="C35" s="9">
        <v>0</v>
      </c>
      <c r="D35" s="9"/>
      <c r="E35" s="9">
        <v>-1249219394</v>
      </c>
      <c r="F35" s="9"/>
      <c r="G35" s="9">
        <v>0</v>
      </c>
      <c r="H35" s="9"/>
      <c r="I35" s="9">
        <f t="shared" si="0"/>
        <v>-1249219394</v>
      </c>
      <c r="J35" s="9"/>
      <c r="K35" s="10">
        <f t="shared" si="1"/>
        <v>1.0072176212557052E-2</v>
      </c>
      <c r="L35" s="9"/>
      <c r="M35" s="9">
        <v>2068951950</v>
      </c>
      <c r="N35" s="9"/>
      <c r="O35" s="9">
        <v>-22991758</v>
      </c>
      <c r="P35" s="9"/>
      <c r="Q35" s="9">
        <v>2931921285</v>
      </c>
      <c r="R35" s="9"/>
      <c r="S35" s="9">
        <f t="shared" si="2"/>
        <v>4977881477</v>
      </c>
      <c r="T35" s="9"/>
      <c r="U35" s="10">
        <f t="shared" si="3"/>
        <v>1.5319805937628985E-2</v>
      </c>
    </row>
    <row r="36" spans="1:21" x14ac:dyDescent="0.55000000000000004">
      <c r="A36" s="1" t="s">
        <v>37</v>
      </c>
      <c r="C36" s="9">
        <v>0</v>
      </c>
      <c r="D36" s="9"/>
      <c r="E36" s="9">
        <v>-3198503133</v>
      </c>
      <c r="F36" s="9"/>
      <c r="G36" s="9">
        <v>0</v>
      </c>
      <c r="H36" s="9"/>
      <c r="I36" s="9">
        <f t="shared" si="0"/>
        <v>-3198503133</v>
      </c>
      <c r="J36" s="9"/>
      <c r="K36" s="10">
        <f t="shared" si="1"/>
        <v>2.5788814460233879E-2</v>
      </c>
      <c r="L36" s="9"/>
      <c r="M36" s="9">
        <v>8236716000</v>
      </c>
      <c r="N36" s="9"/>
      <c r="O36" s="9">
        <v>11574634149</v>
      </c>
      <c r="P36" s="9"/>
      <c r="Q36" s="9">
        <v>3696167825</v>
      </c>
      <c r="R36" s="9"/>
      <c r="S36" s="9">
        <f t="shared" si="2"/>
        <v>23507517974</v>
      </c>
      <c r="T36" s="9"/>
      <c r="U36" s="10">
        <f t="shared" si="3"/>
        <v>7.2346160731420986E-2</v>
      </c>
    </row>
    <row r="37" spans="1:21" x14ac:dyDescent="0.55000000000000004">
      <c r="A37" s="1" t="s">
        <v>207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10">
        <f t="shared" si="1"/>
        <v>0</v>
      </c>
      <c r="L37" s="9"/>
      <c r="M37" s="9">
        <v>43200000</v>
      </c>
      <c r="N37" s="9"/>
      <c r="O37" s="9">
        <v>0</v>
      </c>
      <c r="P37" s="9"/>
      <c r="Q37" s="9">
        <v>-156567744</v>
      </c>
      <c r="R37" s="9"/>
      <c r="S37" s="9">
        <f t="shared" si="2"/>
        <v>-113367744</v>
      </c>
      <c r="T37" s="9"/>
      <c r="U37" s="10">
        <f t="shared" si="3"/>
        <v>-3.4889778828432375E-4</v>
      </c>
    </row>
    <row r="38" spans="1:21" x14ac:dyDescent="0.55000000000000004">
      <c r="A38" s="1" t="s">
        <v>232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0"/>
        <v>0</v>
      </c>
      <c r="J38" s="9"/>
      <c r="K38" s="10">
        <f t="shared" si="1"/>
        <v>0</v>
      </c>
      <c r="L38" s="9"/>
      <c r="M38" s="9">
        <v>0</v>
      </c>
      <c r="N38" s="9"/>
      <c r="O38" s="9">
        <v>0</v>
      </c>
      <c r="P38" s="9"/>
      <c r="Q38" s="9">
        <v>-1584714489</v>
      </c>
      <c r="R38" s="9"/>
      <c r="S38" s="9">
        <f t="shared" si="2"/>
        <v>-1584714489</v>
      </c>
      <c r="T38" s="9"/>
      <c r="U38" s="10">
        <f t="shared" si="3"/>
        <v>-4.8770784419439649E-3</v>
      </c>
    </row>
    <row r="39" spans="1:21" x14ac:dyDescent="0.55000000000000004">
      <c r="A39" s="1" t="s">
        <v>24</v>
      </c>
      <c r="C39" s="9">
        <v>0</v>
      </c>
      <c r="D39" s="9"/>
      <c r="E39" s="9">
        <v>-1404261114</v>
      </c>
      <c r="F39" s="9"/>
      <c r="G39" s="9">
        <v>0</v>
      </c>
      <c r="H39" s="9"/>
      <c r="I39" s="9">
        <f t="shared" si="0"/>
        <v>-1404261114</v>
      </c>
      <c r="J39" s="9"/>
      <c r="K39" s="10">
        <f t="shared" si="1"/>
        <v>1.1322242879499889E-2</v>
      </c>
      <c r="L39" s="9"/>
      <c r="M39" s="9">
        <v>0</v>
      </c>
      <c r="N39" s="9"/>
      <c r="O39" s="9">
        <v>-8549657472</v>
      </c>
      <c r="P39" s="9"/>
      <c r="Q39" s="9">
        <v>-4432198751</v>
      </c>
      <c r="R39" s="9"/>
      <c r="S39" s="9">
        <f t="shared" si="2"/>
        <v>-12981856223</v>
      </c>
      <c r="T39" s="9"/>
      <c r="U39" s="10">
        <f t="shared" si="3"/>
        <v>-3.9952642296822848E-2</v>
      </c>
    </row>
    <row r="40" spans="1:21" x14ac:dyDescent="0.55000000000000004">
      <c r="A40" s="1" t="s">
        <v>233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f t="shared" si="0"/>
        <v>0</v>
      </c>
      <c r="J40" s="9"/>
      <c r="K40" s="10">
        <f t="shared" si="1"/>
        <v>0</v>
      </c>
      <c r="L40" s="9"/>
      <c r="M40" s="9">
        <v>0</v>
      </c>
      <c r="N40" s="9"/>
      <c r="O40" s="9">
        <v>0</v>
      </c>
      <c r="P40" s="9"/>
      <c r="Q40" s="9">
        <v>-3770489831</v>
      </c>
      <c r="R40" s="9"/>
      <c r="S40" s="9">
        <f t="shared" si="2"/>
        <v>-3770489831</v>
      </c>
      <c r="T40" s="9"/>
      <c r="U40" s="10">
        <f t="shared" si="3"/>
        <v>-1.1603967022440119E-2</v>
      </c>
    </row>
    <row r="41" spans="1:21" x14ac:dyDescent="0.55000000000000004">
      <c r="A41" s="1" t="s">
        <v>61</v>
      </c>
      <c r="C41" s="9">
        <v>0</v>
      </c>
      <c r="D41" s="9"/>
      <c r="E41" s="9">
        <v>-16113561620</v>
      </c>
      <c r="F41" s="9"/>
      <c r="G41" s="9">
        <v>0</v>
      </c>
      <c r="H41" s="9"/>
      <c r="I41" s="9">
        <f t="shared" si="0"/>
        <v>-16113561620</v>
      </c>
      <c r="J41" s="9"/>
      <c r="K41" s="10">
        <f t="shared" si="1"/>
        <v>0.12992003872823021</v>
      </c>
      <c r="L41" s="9"/>
      <c r="M41" s="9">
        <v>0</v>
      </c>
      <c r="N41" s="9"/>
      <c r="O41" s="9">
        <v>-10745049982</v>
      </c>
      <c r="P41" s="9"/>
      <c r="Q41" s="9">
        <v>4147011279</v>
      </c>
      <c r="R41" s="9"/>
      <c r="S41" s="9">
        <f t="shared" si="2"/>
        <v>-6598038703</v>
      </c>
      <c r="T41" s="9"/>
      <c r="U41" s="10">
        <f t="shared" si="3"/>
        <v>-2.0305962077635312E-2</v>
      </c>
    </row>
    <row r="42" spans="1:21" x14ac:dyDescent="0.55000000000000004">
      <c r="A42" s="1" t="s">
        <v>51</v>
      </c>
      <c r="C42" s="9">
        <v>0</v>
      </c>
      <c r="D42" s="9"/>
      <c r="E42" s="9">
        <v>758204386</v>
      </c>
      <c r="F42" s="9"/>
      <c r="G42" s="9">
        <v>0</v>
      </c>
      <c r="H42" s="9"/>
      <c r="I42" s="9">
        <f t="shared" si="0"/>
        <v>758204386</v>
      </c>
      <c r="J42" s="9"/>
      <c r="K42" s="10">
        <f t="shared" si="1"/>
        <v>-6.1132321653066049E-3</v>
      </c>
      <c r="L42" s="9"/>
      <c r="M42" s="9">
        <v>1593682448</v>
      </c>
      <c r="N42" s="9"/>
      <c r="O42" s="9">
        <v>3966908164</v>
      </c>
      <c r="P42" s="9"/>
      <c r="Q42" s="9">
        <v>3044421493</v>
      </c>
      <c r="R42" s="9"/>
      <c r="S42" s="9">
        <f t="shared" si="2"/>
        <v>8605012105</v>
      </c>
      <c r="T42" s="9"/>
      <c r="U42" s="10">
        <f t="shared" si="3"/>
        <v>2.6482574193187905E-2</v>
      </c>
    </row>
    <row r="43" spans="1:21" x14ac:dyDescent="0.55000000000000004">
      <c r="A43" s="1" t="s">
        <v>57</v>
      </c>
      <c r="C43" s="9">
        <v>0</v>
      </c>
      <c r="D43" s="9"/>
      <c r="E43" s="9">
        <v>-1254461675</v>
      </c>
      <c r="F43" s="9"/>
      <c r="G43" s="9">
        <v>0</v>
      </c>
      <c r="H43" s="9"/>
      <c r="I43" s="9">
        <f t="shared" si="0"/>
        <v>-1254461675</v>
      </c>
      <c r="J43" s="9"/>
      <c r="K43" s="10">
        <f t="shared" si="1"/>
        <v>1.0114443550257174E-2</v>
      </c>
      <c r="L43" s="9"/>
      <c r="M43" s="9">
        <v>1015434000</v>
      </c>
      <c r="N43" s="9"/>
      <c r="O43" s="9">
        <v>-269637859</v>
      </c>
      <c r="P43" s="9"/>
      <c r="Q43" s="9">
        <v>-2321810272</v>
      </c>
      <c r="R43" s="9"/>
      <c r="S43" s="9">
        <f t="shared" si="2"/>
        <v>-1576014131</v>
      </c>
      <c r="T43" s="9"/>
      <c r="U43" s="10">
        <f t="shared" si="3"/>
        <v>-4.8503024335629407E-3</v>
      </c>
    </row>
    <row r="44" spans="1:21" x14ac:dyDescent="0.55000000000000004">
      <c r="A44" s="1" t="s">
        <v>49</v>
      </c>
      <c r="C44" s="9">
        <v>0</v>
      </c>
      <c r="D44" s="9"/>
      <c r="E44" s="9">
        <v>-2463599960</v>
      </c>
      <c r="F44" s="9"/>
      <c r="G44" s="9">
        <v>0</v>
      </c>
      <c r="H44" s="9"/>
      <c r="I44" s="9">
        <f t="shared" si="0"/>
        <v>-2463599960</v>
      </c>
      <c r="J44" s="9"/>
      <c r="K44" s="10">
        <f t="shared" si="1"/>
        <v>1.9863454757066079E-2</v>
      </c>
      <c r="L44" s="9"/>
      <c r="M44" s="9">
        <v>0</v>
      </c>
      <c r="N44" s="9"/>
      <c r="O44" s="9">
        <v>-9914740811</v>
      </c>
      <c r="P44" s="9"/>
      <c r="Q44" s="9">
        <v>-2733058022</v>
      </c>
      <c r="R44" s="9"/>
      <c r="S44" s="9">
        <f t="shared" si="2"/>
        <v>-12647798833</v>
      </c>
      <c r="T44" s="9"/>
      <c r="U44" s="10">
        <f t="shared" si="3"/>
        <v>-3.8924555467018472E-2</v>
      </c>
    </row>
    <row r="45" spans="1:21" x14ac:dyDescent="0.55000000000000004">
      <c r="A45" s="1" t="s">
        <v>41</v>
      </c>
      <c r="C45" s="9">
        <v>0</v>
      </c>
      <c r="D45" s="9"/>
      <c r="E45" s="9">
        <v>398481913</v>
      </c>
      <c r="F45" s="9"/>
      <c r="G45" s="9">
        <v>0</v>
      </c>
      <c r="H45" s="9"/>
      <c r="I45" s="9">
        <f t="shared" si="0"/>
        <v>398481913</v>
      </c>
      <c r="J45" s="9"/>
      <c r="K45" s="10">
        <f t="shared" si="1"/>
        <v>-3.2128704249470117E-3</v>
      </c>
      <c r="L45" s="9"/>
      <c r="M45" s="9">
        <v>7669004200</v>
      </c>
      <c r="N45" s="9"/>
      <c r="O45" s="9">
        <v>-501032405</v>
      </c>
      <c r="P45" s="9"/>
      <c r="Q45" s="9">
        <v>1328579803</v>
      </c>
      <c r="R45" s="9"/>
      <c r="S45" s="9">
        <f t="shared" si="2"/>
        <v>8496551598</v>
      </c>
      <c r="T45" s="9"/>
      <c r="U45" s="10">
        <f t="shared" si="3"/>
        <v>2.6148778797131542E-2</v>
      </c>
    </row>
    <row r="46" spans="1:21" x14ac:dyDescent="0.55000000000000004">
      <c r="A46" s="1" t="s">
        <v>217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0"/>
        <v>0</v>
      </c>
      <c r="J46" s="9"/>
      <c r="K46" s="10">
        <f t="shared" si="1"/>
        <v>0</v>
      </c>
      <c r="L46" s="9"/>
      <c r="M46" s="9">
        <v>1727220</v>
      </c>
      <c r="N46" s="9"/>
      <c r="O46" s="9">
        <v>0</v>
      </c>
      <c r="P46" s="9"/>
      <c r="Q46" s="9">
        <v>92901984</v>
      </c>
      <c r="R46" s="9"/>
      <c r="S46" s="9">
        <f t="shared" si="2"/>
        <v>94629204</v>
      </c>
      <c r="T46" s="9"/>
      <c r="U46" s="10">
        <f t="shared" si="3"/>
        <v>2.9122851719362152E-4</v>
      </c>
    </row>
    <row r="47" spans="1:21" x14ac:dyDescent="0.55000000000000004">
      <c r="A47" s="1" t="s">
        <v>62</v>
      </c>
      <c r="C47" s="9">
        <v>0</v>
      </c>
      <c r="D47" s="9"/>
      <c r="E47" s="9">
        <v>-1457258596</v>
      </c>
      <c r="F47" s="9"/>
      <c r="G47" s="9">
        <v>0</v>
      </c>
      <c r="H47" s="9"/>
      <c r="I47" s="9">
        <f t="shared" si="0"/>
        <v>-1457258596</v>
      </c>
      <c r="J47" s="9"/>
      <c r="K47" s="10">
        <f t="shared" si="1"/>
        <v>1.1749549708139967E-2</v>
      </c>
      <c r="L47" s="9"/>
      <c r="M47" s="9">
        <v>6671109507</v>
      </c>
      <c r="N47" s="9"/>
      <c r="O47" s="9">
        <v>-1457258596</v>
      </c>
      <c r="P47" s="9"/>
      <c r="Q47" s="9">
        <v>16922744375</v>
      </c>
      <c r="R47" s="9"/>
      <c r="S47" s="9">
        <f t="shared" si="2"/>
        <v>22136595286</v>
      </c>
      <c r="T47" s="9"/>
      <c r="U47" s="10">
        <f t="shared" si="3"/>
        <v>6.8127042692413348E-2</v>
      </c>
    </row>
    <row r="48" spans="1:21" x14ac:dyDescent="0.55000000000000004">
      <c r="A48" s="1" t="s">
        <v>48</v>
      </c>
      <c r="C48" s="9">
        <v>0</v>
      </c>
      <c r="D48" s="9"/>
      <c r="E48" s="9">
        <v>-3949023040</v>
      </c>
      <c r="F48" s="9"/>
      <c r="G48" s="9">
        <v>0</v>
      </c>
      <c r="H48" s="9"/>
      <c r="I48" s="9">
        <f t="shared" si="0"/>
        <v>-3949023040</v>
      </c>
      <c r="J48" s="9"/>
      <c r="K48" s="10">
        <f t="shared" si="1"/>
        <v>3.1840088392293832E-2</v>
      </c>
      <c r="L48" s="9"/>
      <c r="M48" s="9">
        <v>3995676800</v>
      </c>
      <c r="N48" s="9"/>
      <c r="O48" s="9">
        <v>91481849</v>
      </c>
      <c r="P48" s="9"/>
      <c r="Q48" s="9">
        <v>1044868516</v>
      </c>
      <c r="R48" s="9"/>
      <c r="S48" s="9">
        <f t="shared" si="2"/>
        <v>5132027165</v>
      </c>
      <c r="T48" s="9"/>
      <c r="U48" s="10">
        <f t="shared" si="3"/>
        <v>1.579420092617851E-2</v>
      </c>
    </row>
    <row r="49" spans="1:21" x14ac:dyDescent="0.55000000000000004">
      <c r="A49" s="1" t="s">
        <v>219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f t="shared" si="0"/>
        <v>0</v>
      </c>
      <c r="J49" s="9"/>
      <c r="K49" s="10">
        <f t="shared" si="1"/>
        <v>0</v>
      </c>
      <c r="L49" s="9"/>
      <c r="M49" s="9">
        <v>13509050</v>
      </c>
      <c r="N49" s="9"/>
      <c r="O49" s="9">
        <v>0</v>
      </c>
      <c r="P49" s="9"/>
      <c r="Q49" s="9">
        <v>122617530</v>
      </c>
      <c r="R49" s="9"/>
      <c r="S49" s="9">
        <f t="shared" si="2"/>
        <v>136126580</v>
      </c>
      <c r="T49" s="9"/>
      <c r="U49" s="10">
        <f t="shared" si="3"/>
        <v>4.1893982373600959E-4</v>
      </c>
    </row>
    <row r="50" spans="1:21" x14ac:dyDescent="0.55000000000000004">
      <c r="A50" s="1" t="s">
        <v>234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0"/>
        <v>0</v>
      </c>
      <c r="J50" s="9"/>
      <c r="K50" s="10">
        <f t="shared" si="1"/>
        <v>0</v>
      </c>
      <c r="L50" s="9"/>
      <c r="M50" s="9">
        <v>0</v>
      </c>
      <c r="N50" s="9"/>
      <c r="O50" s="9">
        <v>0</v>
      </c>
      <c r="P50" s="9"/>
      <c r="Q50" s="9">
        <v>106954444</v>
      </c>
      <c r="R50" s="9"/>
      <c r="S50" s="9">
        <f t="shared" si="2"/>
        <v>106954444</v>
      </c>
      <c r="T50" s="9"/>
      <c r="U50" s="10">
        <f t="shared" si="3"/>
        <v>3.2916037350782563E-4</v>
      </c>
    </row>
    <row r="51" spans="1:21" x14ac:dyDescent="0.55000000000000004">
      <c r="A51" s="1" t="s">
        <v>202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f t="shared" si="0"/>
        <v>0</v>
      </c>
      <c r="J51" s="9"/>
      <c r="K51" s="10">
        <f t="shared" si="1"/>
        <v>0</v>
      </c>
      <c r="L51" s="9"/>
      <c r="M51" s="9">
        <v>209526809</v>
      </c>
      <c r="N51" s="9"/>
      <c r="O51" s="9">
        <v>0</v>
      </c>
      <c r="P51" s="9"/>
      <c r="Q51" s="9">
        <v>60666918</v>
      </c>
      <c r="R51" s="9"/>
      <c r="S51" s="9">
        <f t="shared" si="2"/>
        <v>270193727</v>
      </c>
      <c r="T51" s="9"/>
      <c r="U51" s="10">
        <f t="shared" si="3"/>
        <v>8.3154158698437505E-4</v>
      </c>
    </row>
    <row r="52" spans="1:21" x14ac:dyDescent="0.55000000000000004">
      <c r="A52" s="1" t="s">
        <v>213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f t="shared" si="0"/>
        <v>0</v>
      </c>
      <c r="J52" s="9"/>
      <c r="K52" s="10">
        <f t="shared" si="1"/>
        <v>0</v>
      </c>
      <c r="L52" s="9"/>
      <c r="M52" s="9">
        <v>642368100</v>
      </c>
      <c r="N52" s="9"/>
      <c r="O52" s="9">
        <v>0</v>
      </c>
      <c r="P52" s="9"/>
      <c r="Q52" s="9">
        <v>2059943217</v>
      </c>
      <c r="R52" s="9"/>
      <c r="S52" s="9">
        <f t="shared" si="2"/>
        <v>2702311317</v>
      </c>
      <c r="T52" s="9"/>
      <c r="U52" s="10">
        <f t="shared" si="3"/>
        <v>8.3165670277164372E-3</v>
      </c>
    </row>
    <row r="53" spans="1:21" x14ac:dyDescent="0.55000000000000004">
      <c r="A53" s="1" t="s">
        <v>43</v>
      </c>
      <c r="C53" s="9">
        <v>0</v>
      </c>
      <c r="D53" s="9"/>
      <c r="E53" s="9">
        <v>-80630213</v>
      </c>
      <c r="F53" s="9"/>
      <c r="G53" s="9">
        <v>0</v>
      </c>
      <c r="H53" s="9"/>
      <c r="I53" s="9">
        <f t="shared" si="0"/>
        <v>-80630213</v>
      </c>
      <c r="J53" s="9"/>
      <c r="K53" s="10">
        <f t="shared" si="1"/>
        <v>6.5010335037434452E-4</v>
      </c>
      <c r="L53" s="9"/>
      <c r="M53" s="9">
        <v>10610297</v>
      </c>
      <c r="N53" s="9"/>
      <c r="O53" s="9">
        <v>49906577</v>
      </c>
      <c r="P53" s="9"/>
      <c r="Q53" s="9">
        <v>118175237</v>
      </c>
      <c r="R53" s="9"/>
      <c r="S53" s="9">
        <f t="shared" si="2"/>
        <v>178692111</v>
      </c>
      <c r="T53" s="9"/>
      <c r="U53" s="10">
        <f t="shared" si="3"/>
        <v>5.4993845790701171E-4</v>
      </c>
    </row>
    <row r="54" spans="1:21" x14ac:dyDescent="0.55000000000000004">
      <c r="A54" s="1" t="s">
        <v>235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f t="shared" si="0"/>
        <v>0</v>
      </c>
      <c r="J54" s="9"/>
      <c r="K54" s="10">
        <f t="shared" si="1"/>
        <v>0</v>
      </c>
      <c r="L54" s="9"/>
      <c r="M54" s="9">
        <v>0</v>
      </c>
      <c r="N54" s="9"/>
      <c r="O54" s="9">
        <v>0</v>
      </c>
      <c r="P54" s="9"/>
      <c r="Q54" s="9">
        <v>0</v>
      </c>
      <c r="R54" s="9"/>
      <c r="S54" s="9">
        <f t="shared" si="2"/>
        <v>0</v>
      </c>
      <c r="T54" s="9"/>
      <c r="U54" s="10">
        <f t="shared" si="3"/>
        <v>0</v>
      </c>
    </row>
    <row r="55" spans="1:21" x14ac:dyDescent="0.55000000000000004">
      <c r="A55" s="1" t="s">
        <v>28</v>
      </c>
      <c r="C55" s="9">
        <v>0</v>
      </c>
      <c r="D55" s="9"/>
      <c r="E55" s="9">
        <v>510166301</v>
      </c>
      <c r="F55" s="9"/>
      <c r="G55" s="9">
        <v>0</v>
      </c>
      <c r="H55" s="9"/>
      <c r="I55" s="9">
        <f t="shared" si="0"/>
        <v>510166301</v>
      </c>
      <c r="J55" s="9"/>
      <c r="K55" s="10">
        <f t="shared" si="1"/>
        <v>-4.1133566337991237E-3</v>
      </c>
      <c r="L55" s="9"/>
      <c r="M55" s="9">
        <v>1973995650</v>
      </c>
      <c r="N55" s="9"/>
      <c r="O55" s="9">
        <v>3983528545</v>
      </c>
      <c r="P55" s="9"/>
      <c r="Q55" s="9">
        <v>1278856124</v>
      </c>
      <c r="R55" s="9"/>
      <c r="S55" s="9">
        <f t="shared" si="2"/>
        <v>7236380319</v>
      </c>
      <c r="T55" s="9"/>
      <c r="U55" s="10">
        <f t="shared" si="3"/>
        <v>2.2270506577984909E-2</v>
      </c>
    </row>
    <row r="56" spans="1:21" x14ac:dyDescent="0.55000000000000004">
      <c r="A56" s="1" t="s">
        <v>29</v>
      </c>
      <c r="C56" s="9">
        <v>0</v>
      </c>
      <c r="D56" s="9"/>
      <c r="E56" s="9">
        <v>-5995340524</v>
      </c>
      <c r="F56" s="9"/>
      <c r="G56" s="9">
        <v>0</v>
      </c>
      <c r="H56" s="9"/>
      <c r="I56" s="9">
        <f t="shared" si="0"/>
        <v>-5995340524</v>
      </c>
      <c r="J56" s="9"/>
      <c r="K56" s="10">
        <f t="shared" si="1"/>
        <v>4.8339087995308637E-2</v>
      </c>
      <c r="L56" s="9"/>
      <c r="M56" s="9">
        <v>3523132680</v>
      </c>
      <c r="N56" s="9"/>
      <c r="O56" s="9">
        <v>975091814</v>
      </c>
      <c r="P56" s="9"/>
      <c r="Q56" s="9">
        <v>1389061067</v>
      </c>
      <c r="R56" s="9"/>
      <c r="S56" s="9">
        <f t="shared" si="2"/>
        <v>5887285561</v>
      </c>
      <c r="T56" s="9"/>
      <c r="U56" s="10">
        <f t="shared" si="3"/>
        <v>1.811856564095634E-2</v>
      </c>
    </row>
    <row r="57" spans="1:21" x14ac:dyDescent="0.55000000000000004">
      <c r="A57" s="1" t="s">
        <v>182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f t="shared" si="0"/>
        <v>0</v>
      </c>
      <c r="J57" s="9"/>
      <c r="K57" s="10">
        <f t="shared" si="1"/>
        <v>0</v>
      </c>
      <c r="L57" s="9"/>
      <c r="M57" s="9">
        <v>1094338816</v>
      </c>
      <c r="N57" s="9"/>
      <c r="O57" s="9">
        <v>0</v>
      </c>
      <c r="P57" s="9"/>
      <c r="Q57" s="9">
        <v>-4235299058</v>
      </c>
      <c r="R57" s="9"/>
      <c r="S57" s="9">
        <f t="shared" si="2"/>
        <v>-3140960242</v>
      </c>
      <c r="T57" s="9"/>
      <c r="U57" s="10">
        <f t="shared" si="3"/>
        <v>-9.6665422002469616E-3</v>
      </c>
    </row>
    <row r="58" spans="1:21" x14ac:dyDescent="0.55000000000000004">
      <c r="A58" s="1" t="s">
        <v>236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f t="shared" si="0"/>
        <v>0</v>
      </c>
      <c r="J58" s="9"/>
      <c r="K58" s="10">
        <f t="shared" si="1"/>
        <v>0</v>
      </c>
      <c r="L58" s="9"/>
      <c r="M58" s="9">
        <v>0</v>
      </c>
      <c r="N58" s="9"/>
      <c r="O58" s="9">
        <v>0</v>
      </c>
      <c r="P58" s="9"/>
      <c r="Q58" s="9">
        <v>1534547188</v>
      </c>
      <c r="R58" s="9"/>
      <c r="S58" s="9">
        <f t="shared" si="2"/>
        <v>1534547188</v>
      </c>
      <c r="T58" s="9"/>
      <c r="U58" s="10">
        <f t="shared" si="3"/>
        <v>4.7226847868749007E-3</v>
      </c>
    </row>
    <row r="59" spans="1:21" x14ac:dyDescent="0.55000000000000004">
      <c r="A59" s="1" t="s">
        <v>36</v>
      </c>
      <c r="C59" s="9">
        <v>0</v>
      </c>
      <c r="D59" s="9"/>
      <c r="E59" s="9">
        <v>-445020398</v>
      </c>
      <c r="F59" s="9"/>
      <c r="G59" s="9">
        <v>0</v>
      </c>
      <c r="H59" s="9"/>
      <c r="I59" s="9">
        <f t="shared" si="0"/>
        <v>-445020398</v>
      </c>
      <c r="J59" s="9"/>
      <c r="K59" s="10">
        <f t="shared" si="1"/>
        <v>3.5880998072611351E-3</v>
      </c>
      <c r="L59" s="9"/>
      <c r="M59" s="9">
        <v>0</v>
      </c>
      <c r="N59" s="9"/>
      <c r="O59" s="9">
        <v>1266596518</v>
      </c>
      <c r="P59" s="9"/>
      <c r="Q59" s="9">
        <v>1672792772</v>
      </c>
      <c r="R59" s="9"/>
      <c r="S59" s="9">
        <f t="shared" si="2"/>
        <v>2939389290</v>
      </c>
      <c r="T59" s="9"/>
      <c r="U59" s="10">
        <f t="shared" si="3"/>
        <v>9.0461923824437102E-3</v>
      </c>
    </row>
    <row r="60" spans="1:21" x14ac:dyDescent="0.55000000000000004">
      <c r="A60" s="1" t="s">
        <v>237</v>
      </c>
      <c r="C60" s="9">
        <v>0</v>
      </c>
      <c r="D60" s="9"/>
      <c r="E60" s="9">
        <v>0</v>
      </c>
      <c r="F60" s="9"/>
      <c r="G60" s="9">
        <v>0</v>
      </c>
      <c r="H60" s="9"/>
      <c r="I60" s="9">
        <f t="shared" si="0"/>
        <v>0</v>
      </c>
      <c r="J60" s="9"/>
      <c r="K60" s="10">
        <f t="shared" si="1"/>
        <v>0</v>
      </c>
      <c r="L60" s="9"/>
      <c r="M60" s="9">
        <v>0</v>
      </c>
      <c r="N60" s="9"/>
      <c r="O60" s="9">
        <v>0</v>
      </c>
      <c r="P60" s="9"/>
      <c r="Q60" s="9">
        <v>155315478</v>
      </c>
      <c r="R60" s="9"/>
      <c r="S60" s="9">
        <f t="shared" si="2"/>
        <v>155315478</v>
      </c>
      <c r="T60" s="9"/>
      <c r="U60" s="10">
        <f t="shared" si="3"/>
        <v>4.7799510556126567E-4</v>
      </c>
    </row>
    <row r="61" spans="1:21" x14ac:dyDescent="0.55000000000000004">
      <c r="A61" s="1" t="s">
        <v>238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f t="shared" si="0"/>
        <v>0</v>
      </c>
      <c r="J61" s="9"/>
      <c r="K61" s="10">
        <f t="shared" si="1"/>
        <v>0</v>
      </c>
      <c r="L61" s="9"/>
      <c r="M61" s="9">
        <v>0</v>
      </c>
      <c r="N61" s="9"/>
      <c r="O61" s="9">
        <v>0</v>
      </c>
      <c r="P61" s="9"/>
      <c r="Q61" s="9">
        <v>97935016</v>
      </c>
      <c r="R61" s="9"/>
      <c r="S61" s="9">
        <f t="shared" si="2"/>
        <v>97935016</v>
      </c>
      <c r="T61" s="9"/>
      <c r="U61" s="10">
        <f t="shared" si="3"/>
        <v>3.0140240312085472E-4</v>
      </c>
    </row>
    <row r="62" spans="1:21" x14ac:dyDescent="0.55000000000000004">
      <c r="A62" s="1" t="s">
        <v>214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f t="shared" si="0"/>
        <v>0</v>
      </c>
      <c r="J62" s="9"/>
      <c r="K62" s="10">
        <f t="shared" si="1"/>
        <v>0</v>
      </c>
      <c r="L62" s="9"/>
      <c r="M62" s="9">
        <v>295194000</v>
      </c>
      <c r="N62" s="9"/>
      <c r="O62" s="9">
        <v>0</v>
      </c>
      <c r="P62" s="9"/>
      <c r="Q62" s="9">
        <v>3511818456</v>
      </c>
      <c r="R62" s="9"/>
      <c r="S62" s="9">
        <f t="shared" si="2"/>
        <v>3807012456</v>
      </c>
      <c r="T62" s="9"/>
      <c r="U62" s="10">
        <f t="shared" si="3"/>
        <v>1.171636815732411E-2</v>
      </c>
    </row>
    <row r="63" spans="1:21" x14ac:dyDescent="0.55000000000000004">
      <c r="A63" s="1" t="s">
        <v>31</v>
      </c>
      <c r="C63" s="9">
        <v>0</v>
      </c>
      <c r="D63" s="9"/>
      <c r="E63" s="9">
        <v>-3377559541</v>
      </c>
      <c r="F63" s="9"/>
      <c r="G63" s="9">
        <v>0</v>
      </c>
      <c r="H63" s="9"/>
      <c r="I63" s="9">
        <f t="shared" si="0"/>
        <v>-3377559541</v>
      </c>
      <c r="J63" s="9"/>
      <c r="K63" s="10">
        <f t="shared" si="1"/>
        <v>2.7232506178458606E-2</v>
      </c>
      <c r="L63" s="9"/>
      <c r="M63" s="9">
        <v>4170888000</v>
      </c>
      <c r="N63" s="9"/>
      <c r="O63" s="9">
        <v>-678041944</v>
      </c>
      <c r="P63" s="9"/>
      <c r="Q63" s="9">
        <v>1673075254</v>
      </c>
      <c r="R63" s="9"/>
      <c r="S63" s="9">
        <f t="shared" si="2"/>
        <v>5165921310</v>
      </c>
      <c r="T63" s="9"/>
      <c r="U63" s="10">
        <f t="shared" si="3"/>
        <v>1.5898512715485071E-2</v>
      </c>
    </row>
    <row r="64" spans="1:21" x14ac:dyDescent="0.55000000000000004">
      <c r="A64" s="1" t="s">
        <v>239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f t="shared" si="0"/>
        <v>0</v>
      </c>
      <c r="J64" s="9"/>
      <c r="K64" s="10">
        <f t="shared" si="1"/>
        <v>0</v>
      </c>
      <c r="L64" s="9"/>
      <c r="M64" s="9">
        <v>0</v>
      </c>
      <c r="N64" s="9"/>
      <c r="O64" s="9">
        <v>0</v>
      </c>
      <c r="P64" s="9"/>
      <c r="Q64" s="9">
        <v>11644782471</v>
      </c>
      <c r="R64" s="9"/>
      <c r="S64" s="9">
        <f t="shared" si="2"/>
        <v>11644782471</v>
      </c>
      <c r="T64" s="9"/>
      <c r="U64" s="10">
        <f t="shared" si="3"/>
        <v>3.5837696913012244E-2</v>
      </c>
    </row>
    <row r="65" spans="1:21" x14ac:dyDescent="0.55000000000000004">
      <c r="A65" s="1" t="s">
        <v>18</v>
      </c>
      <c r="C65" s="9">
        <v>0</v>
      </c>
      <c r="D65" s="9"/>
      <c r="E65" s="9">
        <v>-2693557781</v>
      </c>
      <c r="F65" s="9"/>
      <c r="G65" s="9">
        <v>0</v>
      </c>
      <c r="H65" s="9"/>
      <c r="I65" s="9">
        <f t="shared" si="0"/>
        <v>-2693557781</v>
      </c>
      <c r="J65" s="9"/>
      <c r="K65" s="10">
        <f t="shared" si="1"/>
        <v>2.1717553168996154E-2</v>
      </c>
      <c r="L65" s="9"/>
      <c r="M65" s="9">
        <v>0</v>
      </c>
      <c r="N65" s="9"/>
      <c r="O65" s="9">
        <v>23281337818</v>
      </c>
      <c r="P65" s="9"/>
      <c r="Q65" s="9">
        <v>2293887337</v>
      </c>
      <c r="R65" s="9"/>
      <c r="S65" s="9">
        <f t="shared" si="2"/>
        <v>25575225155</v>
      </c>
      <c r="T65" s="9"/>
      <c r="U65" s="10">
        <f t="shared" si="3"/>
        <v>7.8709685635564033E-2</v>
      </c>
    </row>
    <row r="66" spans="1:21" x14ac:dyDescent="0.55000000000000004">
      <c r="A66" s="1" t="s">
        <v>198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f t="shared" si="0"/>
        <v>0</v>
      </c>
      <c r="J66" s="9"/>
      <c r="K66" s="10">
        <f t="shared" si="1"/>
        <v>0</v>
      </c>
      <c r="L66" s="9"/>
      <c r="M66" s="9">
        <v>3129079600</v>
      </c>
      <c r="N66" s="9"/>
      <c r="O66" s="9">
        <v>0</v>
      </c>
      <c r="P66" s="9"/>
      <c r="Q66" s="9">
        <v>-7099790933</v>
      </c>
      <c r="R66" s="9"/>
      <c r="S66" s="9">
        <f t="shared" si="2"/>
        <v>-3970711333</v>
      </c>
      <c r="T66" s="9"/>
      <c r="U66" s="10">
        <f t="shared" si="3"/>
        <v>-1.2220163806022274E-2</v>
      </c>
    </row>
    <row r="67" spans="1:21" x14ac:dyDescent="0.55000000000000004">
      <c r="A67" s="1" t="s">
        <v>215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f t="shared" si="0"/>
        <v>0</v>
      </c>
      <c r="J67" s="9"/>
      <c r="K67" s="10">
        <f t="shared" si="1"/>
        <v>0</v>
      </c>
      <c r="L67" s="9"/>
      <c r="M67" s="9">
        <v>85236900</v>
      </c>
      <c r="N67" s="9"/>
      <c r="O67" s="9">
        <v>0</v>
      </c>
      <c r="P67" s="9"/>
      <c r="Q67" s="9">
        <v>185184103</v>
      </c>
      <c r="R67" s="9"/>
      <c r="S67" s="9">
        <f t="shared" si="2"/>
        <v>270421003</v>
      </c>
      <c r="T67" s="9"/>
      <c r="U67" s="10">
        <f t="shared" si="3"/>
        <v>8.3224104602741739E-4</v>
      </c>
    </row>
    <row r="68" spans="1:21" x14ac:dyDescent="0.55000000000000004">
      <c r="A68" s="1" t="s">
        <v>22</v>
      </c>
      <c r="C68" s="9">
        <v>0</v>
      </c>
      <c r="D68" s="9"/>
      <c r="E68" s="9">
        <v>-8107398471</v>
      </c>
      <c r="F68" s="9"/>
      <c r="G68" s="9">
        <v>0</v>
      </c>
      <c r="H68" s="9"/>
      <c r="I68" s="9">
        <f t="shared" si="0"/>
        <v>-8107398471</v>
      </c>
      <c r="J68" s="9"/>
      <c r="K68" s="10">
        <f t="shared" si="1"/>
        <v>6.5368138228990388E-2</v>
      </c>
      <c r="L68" s="9"/>
      <c r="M68" s="9">
        <v>1225187503</v>
      </c>
      <c r="N68" s="9"/>
      <c r="O68" s="9">
        <v>35643879265</v>
      </c>
      <c r="P68" s="9"/>
      <c r="Q68" s="9">
        <v>-1552984804</v>
      </c>
      <c r="R68" s="9"/>
      <c r="S68" s="9">
        <f t="shared" si="2"/>
        <v>35316081964</v>
      </c>
      <c r="T68" s="9"/>
      <c r="U68" s="10">
        <f t="shared" si="3"/>
        <v>0.10868790763012358</v>
      </c>
    </row>
    <row r="69" spans="1:21" x14ac:dyDescent="0.55000000000000004">
      <c r="A69" s="1" t="s">
        <v>45</v>
      </c>
      <c r="C69" s="9">
        <v>0</v>
      </c>
      <c r="D69" s="9"/>
      <c r="E69" s="9">
        <v>2469192904</v>
      </c>
      <c r="F69" s="9"/>
      <c r="G69" s="9">
        <v>0</v>
      </c>
      <c r="H69" s="9"/>
      <c r="I69" s="9">
        <f t="shared" si="0"/>
        <v>2469192904</v>
      </c>
      <c r="J69" s="9"/>
      <c r="K69" s="10">
        <f t="shared" si="1"/>
        <v>-1.9908549412004619E-2</v>
      </c>
      <c r="L69" s="9"/>
      <c r="M69" s="9">
        <v>1967662400</v>
      </c>
      <c r="N69" s="9"/>
      <c r="O69" s="9">
        <v>15501613528</v>
      </c>
      <c r="P69" s="9"/>
      <c r="Q69" s="9">
        <v>5886483662</v>
      </c>
      <c r="R69" s="9"/>
      <c r="S69" s="9">
        <f t="shared" si="2"/>
        <v>23355759590</v>
      </c>
      <c r="T69" s="9"/>
      <c r="U69" s="10">
        <f t="shared" si="3"/>
        <v>7.1879112851106777E-2</v>
      </c>
    </row>
    <row r="70" spans="1:21" x14ac:dyDescent="0.55000000000000004">
      <c r="A70" s="1" t="s">
        <v>201</v>
      </c>
      <c r="C70" s="9">
        <v>0</v>
      </c>
      <c r="D70" s="9"/>
      <c r="E70" s="9">
        <v>0</v>
      </c>
      <c r="F70" s="9"/>
      <c r="G70" s="9">
        <v>0</v>
      </c>
      <c r="H70" s="9"/>
      <c r="I70" s="9">
        <f t="shared" si="0"/>
        <v>0</v>
      </c>
      <c r="J70" s="9"/>
      <c r="K70" s="10">
        <f t="shared" si="1"/>
        <v>0</v>
      </c>
      <c r="L70" s="9"/>
      <c r="M70" s="9">
        <v>9391888</v>
      </c>
      <c r="N70" s="9"/>
      <c r="O70" s="9">
        <v>0</v>
      </c>
      <c r="P70" s="9"/>
      <c r="Q70" s="9">
        <v>80531050</v>
      </c>
      <c r="R70" s="9"/>
      <c r="S70" s="9">
        <f t="shared" si="2"/>
        <v>89922938</v>
      </c>
      <c r="T70" s="9"/>
      <c r="U70" s="10">
        <f t="shared" si="3"/>
        <v>2.7674462838590461E-4</v>
      </c>
    </row>
    <row r="71" spans="1:21" x14ac:dyDescent="0.55000000000000004">
      <c r="A71" s="1" t="s">
        <v>52</v>
      </c>
      <c r="C71" s="9">
        <v>0</v>
      </c>
      <c r="D71" s="9"/>
      <c r="E71" s="9">
        <v>-142090138</v>
      </c>
      <c r="F71" s="9"/>
      <c r="G71" s="9">
        <v>0</v>
      </c>
      <c r="H71" s="9"/>
      <c r="I71" s="9">
        <f t="shared" si="0"/>
        <v>-142090138</v>
      </c>
      <c r="J71" s="9"/>
      <c r="K71" s="10">
        <f t="shared" si="1"/>
        <v>1.1456409617689211E-3</v>
      </c>
      <c r="L71" s="9"/>
      <c r="M71" s="9">
        <v>63555323</v>
      </c>
      <c r="N71" s="9"/>
      <c r="O71" s="9">
        <v>-430913712</v>
      </c>
      <c r="P71" s="9"/>
      <c r="Q71" s="9">
        <v>-4209053906</v>
      </c>
      <c r="R71" s="9"/>
      <c r="S71" s="9">
        <f t="shared" si="2"/>
        <v>-4576412295</v>
      </c>
      <c r="T71" s="9"/>
      <c r="U71" s="10">
        <f t="shared" si="3"/>
        <v>-1.4084254230221659E-2</v>
      </c>
    </row>
    <row r="72" spans="1:21" x14ac:dyDescent="0.55000000000000004">
      <c r="A72" s="1" t="s">
        <v>240</v>
      </c>
      <c r="C72" s="9">
        <v>0</v>
      </c>
      <c r="D72" s="9"/>
      <c r="E72" s="9">
        <v>0</v>
      </c>
      <c r="F72" s="9"/>
      <c r="G72" s="9">
        <v>0</v>
      </c>
      <c r="H72" s="9"/>
      <c r="I72" s="9">
        <f t="shared" si="0"/>
        <v>0</v>
      </c>
      <c r="J72" s="9"/>
      <c r="K72" s="10">
        <f t="shared" si="1"/>
        <v>0</v>
      </c>
      <c r="L72" s="9"/>
      <c r="M72" s="9">
        <v>0</v>
      </c>
      <c r="N72" s="9"/>
      <c r="O72" s="9">
        <v>0</v>
      </c>
      <c r="P72" s="9"/>
      <c r="Q72" s="9">
        <v>747360656</v>
      </c>
      <c r="R72" s="9"/>
      <c r="S72" s="9">
        <f t="shared" si="2"/>
        <v>747360656</v>
      </c>
      <c r="T72" s="9"/>
      <c r="U72" s="10">
        <f t="shared" si="3"/>
        <v>2.3000588238672307E-3</v>
      </c>
    </row>
    <row r="73" spans="1:21" x14ac:dyDescent="0.55000000000000004">
      <c r="A73" s="1" t="s">
        <v>241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f t="shared" ref="I73:I92" si="4">C73+E73+G73</f>
        <v>0</v>
      </c>
      <c r="J73" s="9"/>
      <c r="K73" s="10">
        <f t="shared" ref="K73:K92" si="5">I73/$I$93</f>
        <v>0</v>
      </c>
      <c r="L73" s="9"/>
      <c r="M73" s="9">
        <v>0</v>
      </c>
      <c r="N73" s="9"/>
      <c r="O73" s="9">
        <v>0</v>
      </c>
      <c r="P73" s="9"/>
      <c r="Q73" s="9">
        <v>-2340165148</v>
      </c>
      <c r="R73" s="9"/>
      <c r="S73" s="9">
        <f t="shared" ref="S73:S92" si="6">M73+O73+Q73</f>
        <v>-2340165148</v>
      </c>
      <c r="T73" s="9"/>
      <c r="U73" s="10">
        <f t="shared" ref="U73:U92" si="7">S73/$S$93</f>
        <v>-7.2020348606148246E-3</v>
      </c>
    </row>
    <row r="74" spans="1:21" x14ac:dyDescent="0.55000000000000004">
      <c r="A74" s="1" t="s">
        <v>19</v>
      </c>
      <c r="C74" s="9">
        <v>0</v>
      </c>
      <c r="D74" s="9"/>
      <c r="E74" s="9">
        <v>-4151464088</v>
      </c>
      <c r="F74" s="9"/>
      <c r="G74" s="9">
        <v>0</v>
      </c>
      <c r="H74" s="9"/>
      <c r="I74" s="9">
        <f t="shared" si="4"/>
        <v>-4151464088</v>
      </c>
      <c r="J74" s="9"/>
      <c r="K74" s="10">
        <f t="shared" si="5"/>
        <v>3.3472325225874976E-2</v>
      </c>
      <c r="L74" s="9"/>
      <c r="M74" s="9">
        <v>3806854740</v>
      </c>
      <c r="N74" s="9"/>
      <c r="O74" s="9">
        <v>-6761172985</v>
      </c>
      <c r="P74" s="9"/>
      <c r="Q74" s="9">
        <v>-2662490665</v>
      </c>
      <c r="R74" s="9"/>
      <c r="S74" s="9">
        <f t="shared" si="6"/>
        <v>-5616808910</v>
      </c>
      <c r="T74" s="9"/>
      <c r="U74" s="10">
        <f t="shared" si="7"/>
        <v>-1.7286153334009038E-2</v>
      </c>
    </row>
    <row r="75" spans="1:21" x14ac:dyDescent="0.55000000000000004">
      <c r="A75" s="1" t="s">
        <v>17</v>
      </c>
      <c r="C75" s="9">
        <v>0</v>
      </c>
      <c r="D75" s="9"/>
      <c r="E75" s="9">
        <v>-1857558182</v>
      </c>
      <c r="F75" s="9"/>
      <c r="G75" s="9">
        <v>0</v>
      </c>
      <c r="H75" s="9"/>
      <c r="I75" s="9">
        <f t="shared" si="4"/>
        <v>-1857558182</v>
      </c>
      <c r="J75" s="9"/>
      <c r="K75" s="10">
        <f t="shared" si="5"/>
        <v>1.4977075623420174E-2</v>
      </c>
      <c r="L75" s="9"/>
      <c r="M75" s="9">
        <v>9805076400</v>
      </c>
      <c r="N75" s="9"/>
      <c r="O75" s="9">
        <v>4099586309</v>
      </c>
      <c r="P75" s="9"/>
      <c r="Q75" s="9">
        <v>-1101113786</v>
      </c>
      <c r="R75" s="9"/>
      <c r="S75" s="9">
        <f t="shared" si="6"/>
        <v>12803548923</v>
      </c>
      <c r="T75" s="9"/>
      <c r="U75" s="10">
        <f t="shared" si="7"/>
        <v>3.9403888123810904E-2</v>
      </c>
    </row>
    <row r="76" spans="1:21" x14ac:dyDescent="0.55000000000000004">
      <c r="A76" s="1" t="s">
        <v>242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f t="shared" si="4"/>
        <v>0</v>
      </c>
      <c r="J76" s="9"/>
      <c r="K76" s="10">
        <f t="shared" si="5"/>
        <v>0</v>
      </c>
      <c r="L76" s="9"/>
      <c r="M76" s="9">
        <v>0</v>
      </c>
      <c r="N76" s="9"/>
      <c r="O76" s="9">
        <v>0</v>
      </c>
      <c r="P76" s="9"/>
      <c r="Q76" s="9">
        <v>-1497288242</v>
      </c>
      <c r="R76" s="9"/>
      <c r="S76" s="9">
        <f t="shared" si="6"/>
        <v>-1497288242</v>
      </c>
      <c r="T76" s="9"/>
      <c r="U76" s="10">
        <f t="shared" si="7"/>
        <v>-4.6080175685415713E-3</v>
      </c>
    </row>
    <row r="77" spans="1:21" x14ac:dyDescent="0.55000000000000004">
      <c r="A77" s="1" t="s">
        <v>243</v>
      </c>
      <c r="C77" s="9">
        <v>0</v>
      </c>
      <c r="D77" s="9"/>
      <c r="E77" s="9">
        <v>0</v>
      </c>
      <c r="F77" s="9"/>
      <c r="G77" s="9">
        <v>0</v>
      </c>
      <c r="H77" s="9"/>
      <c r="I77" s="9">
        <f t="shared" si="4"/>
        <v>0</v>
      </c>
      <c r="J77" s="9"/>
      <c r="K77" s="10">
        <f t="shared" si="5"/>
        <v>0</v>
      </c>
      <c r="L77" s="9"/>
      <c r="M77" s="9">
        <v>0</v>
      </c>
      <c r="N77" s="9"/>
      <c r="O77" s="9">
        <v>0</v>
      </c>
      <c r="P77" s="9"/>
      <c r="Q77" s="9">
        <v>614302182</v>
      </c>
      <c r="R77" s="9"/>
      <c r="S77" s="9">
        <f t="shared" si="6"/>
        <v>614302182</v>
      </c>
      <c r="T77" s="9"/>
      <c r="U77" s="10">
        <f t="shared" si="7"/>
        <v>1.8905613279032358E-3</v>
      </c>
    </row>
    <row r="78" spans="1:21" x14ac:dyDescent="0.55000000000000004">
      <c r="A78" s="1" t="s">
        <v>244</v>
      </c>
      <c r="C78" s="9">
        <v>0</v>
      </c>
      <c r="D78" s="9"/>
      <c r="E78" s="9">
        <v>0</v>
      </c>
      <c r="F78" s="9"/>
      <c r="G78" s="9">
        <v>0</v>
      </c>
      <c r="H78" s="9"/>
      <c r="I78" s="9">
        <f t="shared" si="4"/>
        <v>0</v>
      </c>
      <c r="J78" s="9"/>
      <c r="K78" s="10">
        <f t="shared" si="5"/>
        <v>0</v>
      </c>
      <c r="L78" s="9"/>
      <c r="M78" s="9">
        <v>0</v>
      </c>
      <c r="N78" s="9"/>
      <c r="O78" s="9">
        <v>0</v>
      </c>
      <c r="P78" s="9"/>
      <c r="Q78" s="9">
        <v>8069126486</v>
      </c>
      <c r="R78" s="9"/>
      <c r="S78" s="9">
        <f t="shared" si="6"/>
        <v>8069126486</v>
      </c>
      <c r="T78" s="9"/>
      <c r="U78" s="10">
        <f t="shared" si="7"/>
        <v>2.4833345756195495E-2</v>
      </c>
    </row>
    <row r="79" spans="1:21" x14ac:dyDescent="0.55000000000000004">
      <c r="A79" s="1" t="s">
        <v>55</v>
      </c>
      <c r="C79" s="9">
        <v>0</v>
      </c>
      <c r="D79" s="9"/>
      <c r="E79" s="9">
        <v>-98895250</v>
      </c>
      <c r="F79" s="9"/>
      <c r="G79" s="9">
        <v>0</v>
      </c>
      <c r="H79" s="9"/>
      <c r="I79" s="9">
        <f t="shared" si="4"/>
        <v>-98895250</v>
      </c>
      <c r="J79" s="9"/>
      <c r="K79" s="10">
        <f t="shared" si="5"/>
        <v>7.9737025327104611E-4</v>
      </c>
      <c r="L79" s="9"/>
      <c r="M79" s="9">
        <v>0</v>
      </c>
      <c r="N79" s="9"/>
      <c r="O79" s="9">
        <v>-2225143144</v>
      </c>
      <c r="P79" s="9"/>
      <c r="Q79" s="9">
        <v>-561379250</v>
      </c>
      <c r="R79" s="9"/>
      <c r="S79" s="9">
        <f t="shared" si="6"/>
        <v>-2786522394</v>
      </c>
      <c r="T79" s="9"/>
      <c r="U79" s="10">
        <f t="shared" si="7"/>
        <v>-8.5757329727875579E-3</v>
      </c>
    </row>
    <row r="80" spans="1:21" x14ac:dyDescent="0.55000000000000004">
      <c r="A80" s="1" t="s">
        <v>77</v>
      </c>
      <c r="C80" s="9">
        <v>0</v>
      </c>
      <c r="D80" s="9"/>
      <c r="E80" s="9">
        <v>101327587</v>
      </c>
      <c r="F80" s="9"/>
      <c r="G80" s="9">
        <v>0</v>
      </c>
      <c r="H80" s="9"/>
      <c r="I80" s="9">
        <f t="shared" si="4"/>
        <v>101327587</v>
      </c>
      <c r="J80" s="9"/>
      <c r="K80" s="10">
        <f t="shared" si="5"/>
        <v>-8.1698164178293663E-4</v>
      </c>
      <c r="L80" s="9"/>
      <c r="M80" s="9">
        <v>0</v>
      </c>
      <c r="N80" s="9"/>
      <c r="O80" s="9">
        <v>101327587</v>
      </c>
      <c r="P80" s="9"/>
      <c r="Q80" s="9">
        <v>1365585744</v>
      </c>
      <c r="R80" s="9"/>
      <c r="S80" s="9">
        <f t="shared" si="6"/>
        <v>1466913331</v>
      </c>
      <c r="T80" s="9"/>
      <c r="U80" s="10">
        <f t="shared" si="7"/>
        <v>4.5145364874746921E-3</v>
      </c>
    </row>
    <row r="81" spans="1:21" x14ac:dyDescent="0.55000000000000004">
      <c r="A81" s="1" t="s">
        <v>186</v>
      </c>
      <c r="C81" s="9">
        <v>0</v>
      </c>
      <c r="D81" s="9"/>
      <c r="E81" s="9">
        <v>0</v>
      </c>
      <c r="F81" s="9"/>
      <c r="G81" s="9">
        <v>0</v>
      </c>
      <c r="H81" s="9"/>
      <c r="I81" s="9">
        <f t="shared" si="4"/>
        <v>0</v>
      </c>
      <c r="J81" s="9"/>
      <c r="K81" s="10">
        <f t="shared" si="5"/>
        <v>0</v>
      </c>
      <c r="L81" s="9"/>
      <c r="M81" s="9">
        <v>4453752900</v>
      </c>
      <c r="N81" s="9"/>
      <c r="O81" s="9">
        <v>0</v>
      </c>
      <c r="P81" s="9"/>
      <c r="Q81" s="9">
        <v>10552833327</v>
      </c>
      <c r="R81" s="9"/>
      <c r="S81" s="9">
        <f t="shared" si="6"/>
        <v>15006586227</v>
      </c>
      <c r="T81" s="9"/>
      <c r="U81" s="10">
        <f t="shared" si="7"/>
        <v>4.6183901695162025E-2</v>
      </c>
    </row>
    <row r="82" spans="1:21" x14ac:dyDescent="0.55000000000000004">
      <c r="A82" s="1" t="s">
        <v>21</v>
      </c>
      <c r="C82" s="9">
        <v>0</v>
      </c>
      <c r="D82" s="9"/>
      <c r="E82" s="9">
        <v>5122240713</v>
      </c>
      <c r="F82" s="9"/>
      <c r="G82" s="9">
        <v>0</v>
      </c>
      <c r="H82" s="9"/>
      <c r="I82" s="9">
        <f t="shared" si="4"/>
        <v>5122240713</v>
      </c>
      <c r="J82" s="9"/>
      <c r="K82" s="10">
        <f t="shared" si="5"/>
        <v>-4.1299479748927011E-2</v>
      </c>
      <c r="L82" s="9"/>
      <c r="M82" s="9">
        <v>3876986419</v>
      </c>
      <c r="N82" s="9"/>
      <c r="O82" s="9">
        <v>24675409631</v>
      </c>
      <c r="P82" s="9"/>
      <c r="Q82" s="9">
        <v>2606076406</v>
      </c>
      <c r="R82" s="9"/>
      <c r="S82" s="9">
        <f t="shared" si="6"/>
        <v>31158472456</v>
      </c>
      <c r="T82" s="9"/>
      <c r="U82" s="10">
        <f t="shared" si="7"/>
        <v>9.5892550584903771E-2</v>
      </c>
    </row>
    <row r="83" spans="1:21" x14ac:dyDescent="0.55000000000000004">
      <c r="A83" s="1" t="s">
        <v>40</v>
      </c>
      <c r="C83" s="9">
        <v>3461315727</v>
      </c>
      <c r="D83" s="9"/>
      <c r="E83" s="9">
        <v>-6964230856</v>
      </c>
      <c r="F83" s="9"/>
      <c r="G83" s="9">
        <v>0</v>
      </c>
      <c r="H83" s="9"/>
      <c r="I83" s="9">
        <f t="shared" si="4"/>
        <v>-3502915129</v>
      </c>
      <c r="J83" s="9"/>
      <c r="K83" s="10">
        <f t="shared" si="5"/>
        <v>2.8243220211260998E-2</v>
      </c>
      <c r="L83" s="9"/>
      <c r="M83" s="9">
        <v>3461322199</v>
      </c>
      <c r="N83" s="9"/>
      <c r="O83" s="9">
        <v>-8875496516</v>
      </c>
      <c r="P83" s="9"/>
      <c r="Q83" s="9">
        <v>0</v>
      </c>
      <c r="R83" s="9"/>
      <c r="S83" s="9">
        <f t="shared" si="6"/>
        <v>-5414174317</v>
      </c>
      <c r="T83" s="9"/>
      <c r="U83" s="10">
        <f t="shared" si="7"/>
        <v>-1.6662530080752854E-2</v>
      </c>
    </row>
    <row r="84" spans="1:21" x14ac:dyDescent="0.55000000000000004">
      <c r="A84" s="1" t="s">
        <v>23</v>
      </c>
      <c r="C84" s="9">
        <v>0</v>
      </c>
      <c r="D84" s="9"/>
      <c r="E84" s="9">
        <v>1345515762</v>
      </c>
      <c r="F84" s="9"/>
      <c r="G84" s="9">
        <v>0</v>
      </c>
      <c r="H84" s="9"/>
      <c r="I84" s="9">
        <f t="shared" si="4"/>
        <v>1345515762</v>
      </c>
      <c r="J84" s="9"/>
      <c r="K84" s="10">
        <f t="shared" si="5"/>
        <v>-1.0848592262278771E-2</v>
      </c>
      <c r="L84" s="9"/>
      <c r="M84" s="9">
        <v>4311925000</v>
      </c>
      <c r="N84" s="9"/>
      <c r="O84" s="9">
        <v>9131616664</v>
      </c>
      <c r="P84" s="9"/>
      <c r="Q84" s="9">
        <v>0</v>
      </c>
      <c r="R84" s="9"/>
      <c r="S84" s="9">
        <f t="shared" si="6"/>
        <v>13443541664</v>
      </c>
      <c r="T84" s="9"/>
      <c r="U84" s="10">
        <f t="shared" si="7"/>
        <v>4.1373514085962203E-2</v>
      </c>
    </row>
    <row r="85" spans="1:21" x14ac:dyDescent="0.55000000000000004">
      <c r="A85" s="1" t="s">
        <v>34</v>
      </c>
      <c r="C85" s="9">
        <v>0</v>
      </c>
      <c r="D85" s="9"/>
      <c r="E85" s="9">
        <v>-750552050</v>
      </c>
      <c r="F85" s="9"/>
      <c r="G85" s="9">
        <v>0</v>
      </c>
      <c r="H85" s="9"/>
      <c r="I85" s="9">
        <f t="shared" si="4"/>
        <v>-750552050</v>
      </c>
      <c r="J85" s="9"/>
      <c r="K85" s="10">
        <f t="shared" si="5"/>
        <v>6.0515330938705637E-3</v>
      </c>
      <c r="L85" s="9"/>
      <c r="M85" s="9">
        <v>10335007180</v>
      </c>
      <c r="N85" s="9"/>
      <c r="O85" s="9">
        <v>-11364742046</v>
      </c>
      <c r="P85" s="9"/>
      <c r="Q85" s="9">
        <v>0</v>
      </c>
      <c r="R85" s="9"/>
      <c r="S85" s="9">
        <f t="shared" si="6"/>
        <v>-1029734866</v>
      </c>
      <c r="T85" s="9"/>
      <c r="U85" s="10">
        <f t="shared" si="7"/>
        <v>-3.1690867665731663E-3</v>
      </c>
    </row>
    <row r="86" spans="1:21" x14ac:dyDescent="0.55000000000000004">
      <c r="A86" s="1" t="s">
        <v>78</v>
      </c>
      <c r="C86" s="9">
        <v>0</v>
      </c>
      <c r="D86" s="9"/>
      <c r="E86" s="9">
        <v>-12281051683</v>
      </c>
      <c r="F86" s="9"/>
      <c r="G86" s="9">
        <v>0</v>
      </c>
      <c r="H86" s="9"/>
      <c r="I86" s="9">
        <f t="shared" si="4"/>
        <v>-12281051683</v>
      </c>
      <c r="J86" s="9"/>
      <c r="K86" s="10">
        <f t="shared" si="5"/>
        <v>9.901936939244825E-2</v>
      </c>
      <c r="L86" s="9"/>
      <c r="M86" s="9">
        <v>0</v>
      </c>
      <c r="N86" s="9"/>
      <c r="O86" s="9">
        <v>-12281051683</v>
      </c>
      <c r="P86" s="9"/>
      <c r="Q86" s="9">
        <v>0</v>
      </c>
      <c r="R86" s="9"/>
      <c r="S86" s="9">
        <f t="shared" si="6"/>
        <v>-12281051683</v>
      </c>
      <c r="T86" s="9"/>
      <c r="U86" s="10">
        <f t="shared" si="7"/>
        <v>-3.7795863433642746E-2</v>
      </c>
    </row>
    <row r="87" spans="1:21" x14ac:dyDescent="0.55000000000000004">
      <c r="A87" s="1" t="s">
        <v>59</v>
      </c>
      <c r="C87" s="9">
        <v>0</v>
      </c>
      <c r="D87" s="9"/>
      <c r="E87" s="9">
        <v>-9030579986</v>
      </c>
      <c r="F87" s="9"/>
      <c r="G87" s="9">
        <v>0</v>
      </c>
      <c r="H87" s="9"/>
      <c r="I87" s="9">
        <f t="shared" si="4"/>
        <v>-9030579986</v>
      </c>
      <c r="J87" s="9"/>
      <c r="K87" s="10">
        <f t="shared" si="5"/>
        <v>7.2811544038983267E-2</v>
      </c>
      <c r="L87" s="9"/>
      <c r="M87" s="9">
        <v>0</v>
      </c>
      <c r="N87" s="9"/>
      <c r="O87" s="9">
        <v>-13392225159</v>
      </c>
      <c r="P87" s="9"/>
      <c r="Q87" s="9">
        <v>0</v>
      </c>
      <c r="R87" s="9"/>
      <c r="S87" s="9">
        <f t="shared" si="6"/>
        <v>-13392225159</v>
      </c>
      <c r="T87" s="9"/>
      <c r="U87" s="10">
        <f t="shared" si="7"/>
        <v>-4.1215583668850073E-2</v>
      </c>
    </row>
    <row r="88" spans="1:21" x14ac:dyDescent="0.55000000000000004">
      <c r="A88" s="1" t="s">
        <v>42</v>
      </c>
      <c r="C88" s="9">
        <v>0</v>
      </c>
      <c r="D88" s="9"/>
      <c r="E88" s="9">
        <v>-5723566823</v>
      </c>
      <c r="F88" s="9"/>
      <c r="G88" s="9">
        <v>0</v>
      </c>
      <c r="H88" s="9"/>
      <c r="I88" s="9">
        <f t="shared" si="4"/>
        <v>-5723566823</v>
      </c>
      <c r="J88" s="9"/>
      <c r="K88" s="10">
        <f t="shared" si="5"/>
        <v>4.614783750755741E-2</v>
      </c>
      <c r="L88" s="9"/>
      <c r="M88" s="9">
        <v>0</v>
      </c>
      <c r="N88" s="9"/>
      <c r="O88" s="9">
        <v>-16978014750</v>
      </c>
      <c r="P88" s="9"/>
      <c r="Q88" s="9">
        <v>0</v>
      </c>
      <c r="R88" s="9"/>
      <c r="S88" s="9">
        <f t="shared" si="6"/>
        <v>-16978014750</v>
      </c>
      <c r="T88" s="9"/>
      <c r="U88" s="10">
        <f t="shared" si="7"/>
        <v>-5.225112176293837E-2</v>
      </c>
    </row>
    <row r="89" spans="1:21" x14ac:dyDescent="0.55000000000000004">
      <c r="A89" s="1" t="s">
        <v>20</v>
      </c>
      <c r="C89" s="9">
        <v>0</v>
      </c>
      <c r="D89" s="9"/>
      <c r="E89" s="9">
        <v>-317118818</v>
      </c>
      <c r="F89" s="9"/>
      <c r="G89" s="9">
        <v>0</v>
      </c>
      <c r="H89" s="9"/>
      <c r="I89" s="9">
        <f t="shared" si="4"/>
        <v>-317118818</v>
      </c>
      <c r="J89" s="9"/>
      <c r="K89" s="10">
        <f t="shared" si="5"/>
        <v>2.5568580111347589E-3</v>
      </c>
      <c r="L89" s="9"/>
      <c r="M89" s="9">
        <v>0</v>
      </c>
      <c r="N89" s="9"/>
      <c r="O89" s="9">
        <v>1156945171</v>
      </c>
      <c r="P89" s="9"/>
      <c r="Q89" s="9">
        <v>0</v>
      </c>
      <c r="R89" s="9"/>
      <c r="S89" s="9">
        <f t="shared" si="6"/>
        <v>1156945171</v>
      </c>
      <c r="T89" s="9"/>
      <c r="U89" s="10">
        <f t="shared" si="7"/>
        <v>3.5605860810648989E-3</v>
      </c>
    </row>
    <row r="90" spans="1:21" x14ac:dyDescent="0.55000000000000004">
      <c r="A90" s="1" t="s">
        <v>63</v>
      </c>
      <c r="C90" s="9">
        <v>0</v>
      </c>
      <c r="D90" s="9"/>
      <c r="E90" s="9">
        <v>3654123274</v>
      </c>
      <c r="F90" s="9"/>
      <c r="G90" s="9">
        <v>0</v>
      </c>
      <c r="H90" s="9"/>
      <c r="I90" s="9">
        <f t="shared" si="4"/>
        <v>3654123274</v>
      </c>
      <c r="J90" s="9"/>
      <c r="K90" s="10">
        <f t="shared" si="5"/>
        <v>-2.9462377621503603E-2</v>
      </c>
      <c r="L90" s="9"/>
      <c r="M90" s="9">
        <v>0</v>
      </c>
      <c r="N90" s="9"/>
      <c r="O90" s="9">
        <v>3654123274</v>
      </c>
      <c r="P90" s="9"/>
      <c r="Q90" s="9">
        <v>0</v>
      </c>
      <c r="R90" s="9"/>
      <c r="S90" s="9">
        <f t="shared" si="6"/>
        <v>3654123274</v>
      </c>
      <c r="T90" s="9"/>
      <c r="U90" s="10">
        <f t="shared" si="7"/>
        <v>1.1245840160820982E-2</v>
      </c>
    </row>
    <row r="91" spans="1:21" x14ac:dyDescent="0.55000000000000004">
      <c r="A91" s="1" t="s">
        <v>32</v>
      </c>
      <c r="C91" s="9">
        <v>0</v>
      </c>
      <c r="D91" s="9"/>
      <c r="E91" s="9">
        <v>1076741717</v>
      </c>
      <c r="F91" s="9"/>
      <c r="G91" s="9">
        <v>0</v>
      </c>
      <c r="H91" s="9"/>
      <c r="I91" s="9">
        <f t="shared" si="4"/>
        <v>1076741717</v>
      </c>
      <c r="J91" s="9"/>
      <c r="K91" s="10">
        <f t="shared" si="5"/>
        <v>-8.681527329085989E-3</v>
      </c>
      <c r="L91" s="9"/>
      <c r="M91" s="9">
        <v>0</v>
      </c>
      <c r="N91" s="9"/>
      <c r="O91" s="9">
        <v>-9925720051</v>
      </c>
      <c r="P91" s="9"/>
      <c r="Q91" s="9">
        <v>0</v>
      </c>
      <c r="R91" s="9"/>
      <c r="S91" s="9">
        <f t="shared" si="6"/>
        <v>-9925720051</v>
      </c>
      <c r="T91" s="9"/>
      <c r="U91" s="10">
        <f t="shared" si="7"/>
        <v>-3.0547152573868499E-2</v>
      </c>
    </row>
    <row r="92" spans="1:21" x14ac:dyDescent="0.55000000000000004">
      <c r="A92" s="1" t="s">
        <v>60</v>
      </c>
      <c r="C92" s="9">
        <v>0</v>
      </c>
      <c r="D92" s="9"/>
      <c r="E92" s="9">
        <v>1397184423</v>
      </c>
      <c r="F92" s="9"/>
      <c r="G92" s="9">
        <v>0</v>
      </c>
      <c r="H92" s="9"/>
      <c r="I92" s="9">
        <f t="shared" si="4"/>
        <v>1397184423</v>
      </c>
      <c r="J92" s="9"/>
      <c r="K92" s="10">
        <f t="shared" si="5"/>
        <v>-1.1265185104783804E-2</v>
      </c>
      <c r="L92" s="9"/>
      <c r="M92" s="9">
        <v>0</v>
      </c>
      <c r="N92" s="9"/>
      <c r="O92" s="9">
        <v>-83976619</v>
      </c>
      <c r="P92" s="9"/>
      <c r="Q92" s="9">
        <v>0</v>
      </c>
      <c r="R92" s="9"/>
      <c r="S92" s="9">
        <f t="shared" si="6"/>
        <v>-83976619</v>
      </c>
      <c r="T92" s="9"/>
      <c r="U92" s="10">
        <f t="shared" si="7"/>
        <v>-2.5844438288103643E-4</v>
      </c>
    </row>
    <row r="93" spans="1:21" ht="24.75" thickBot="1" x14ac:dyDescent="0.6">
      <c r="C93" s="16">
        <f>SUM(C8:C92)</f>
        <v>3461315727</v>
      </c>
      <c r="D93" s="9"/>
      <c r="E93" s="16">
        <f>SUM(E8:E92)</f>
        <v>-136024162079</v>
      </c>
      <c r="F93" s="9"/>
      <c r="G93" s="16">
        <f>SUM(G8:G92)</f>
        <v>8536085140</v>
      </c>
      <c r="H93" s="9"/>
      <c r="I93" s="16">
        <f>SUM(I8:I92)</f>
        <v>-124026761212</v>
      </c>
      <c r="J93" s="9"/>
      <c r="K93" s="11">
        <f>SUM(K8:K92)</f>
        <v>1.0000000000000004</v>
      </c>
      <c r="L93" s="9"/>
      <c r="M93" s="16">
        <f>SUM(M8:M92)</f>
        <v>127710470624</v>
      </c>
      <c r="N93" s="9"/>
      <c r="O93" s="16">
        <f>SUM(O8:O92)</f>
        <v>102373345299</v>
      </c>
      <c r="P93" s="9"/>
      <c r="Q93" s="16">
        <f>SUM(Q8:Q92)</f>
        <v>94847289423</v>
      </c>
      <c r="R93" s="9"/>
      <c r="S93" s="16">
        <f>SUM(S8:S92)</f>
        <v>324931105346</v>
      </c>
      <c r="T93" s="9"/>
      <c r="U93" s="11">
        <f>SUM(U8:U92)</f>
        <v>0.99999999999999933</v>
      </c>
    </row>
    <row r="94" spans="1:21" ht="24.75" thickTop="1" x14ac:dyDescent="0.55000000000000004">
      <c r="C94" s="17"/>
      <c r="E94" s="17"/>
      <c r="G94" s="17"/>
      <c r="M94" s="17"/>
      <c r="O94" s="17"/>
      <c r="Q94" s="17"/>
    </row>
    <row r="95" spans="1:21" x14ac:dyDescent="0.55000000000000004">
      <c r="E95" s="17"/>
    </row>
    <row r="96" spans="1:21" x14ac:dyDescent="0.55000000000000004">
      <c r="M96" s="1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topLeftCell="A19" workbookViewId="0">
      <selection activeCell="K36" sqref="K36:O36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1" t="s">
        <v>156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H6" s="22" t="s">
        <v>154</v>
      </c>
      <c r="I6" s="22" t="s">
        <v>154</v>
      </c>
      <c r="K6" s="22" t="s">
        <v>155</v>
      </c>
      <c r="L6" s="22" t="s">
        <v>155</v>
      </c>
      <c r="M6" s="22" t="s">
        <v>155</v>
      </c>
      <c r="N6" s="22" t="s">
        <v>155</v>
      </c>
      <c r="O6" s="22" t="s">
        <v>155</v>
      </c>
      <c r="P6" s="22" t="s">
        <v>155</v>
      </c>
      <c r="Q6" s="22" t="s">
        <v>155</v>
      </c>
    </row>
    <row r="7" spans="1:17" ht="24.75" x14ac:dyDescent="0.55000000000000004">
      <c r="A7" s="22" t="s">
        <v>156</v>
      </c>
      <c r="C7" s="22" t="s">
        <v>255</v>
      </c>
      <c r="E7" s="22" t="s">
        <v>252</v>
      </c>
      <c r="G7" s="22" t="s">
        <v>253</v>
      </c>
      <c r="I7" s="22" t="s">
        <v>256</v>
      </c>
      <c r="K7" s="22" t="s">
        <v>255</v>
      </c>
      <c r="M7" s="22" t="s">
        <v>252</v>
      </c>
      <c r="O7" s="22" t="s">
        <v>253</v>
      </c>
      <c r="Q7" s="22" t="s">
        <v>256</v>
      </c>
    </row>
    <row r="8" spans="1:17" x14ac:dyDescent="0.55000000000000004">
      <c r="A8" s="1" t="s">
        <v>79</v>
      </c>
      <c r="C8" s="9">
        <v>0</v>
      </c>
      <c r="D8" s="9"/>
      <c r="E8" s="9">
        <v>-7923470203</v>
      </c>
      <c r="F8" s="9"/>
      <c r="G8" s="9">
        <v>8725122998</v>
      </c>
      <c r="H8" s="9"/>
      <c r="I8" s="9">
        <f>C8+E8+G8</f>
        <v>801652795</v>
      </c>
      <c r="J8" s="9"/>
      <c r="K8" s="9">
        <v>0</v>
      </c>
      <c r="L8" s="9"/>
      <c r="M8" s="9">
        <v>0</v>
      </c>
      <c r="N8" s="9"/>
      <c r="O8" s="9">
        <v>8725122998</v>
      </c>
      <c r="P8" s="9"/>
      <c r="Q8" s="9">
        <f>K8+M8+O8</f>
        <v>8725122998</v>
      </c>
    </row>
    <row r="9" spans="1:17" x14ac:dyDescent="0.55000000000000004">
      <c r="A9" s="1" t="s">
        <v>80</v>
      </c>
      <c r="C9" s="9">
        <v>841438356</v>
      </c>
      <c r="D9" s="9"/>
      <c r="E9" s="9">
        <v>-19246510937</v>
      </c>
      <c r="F9" s="9"/>
      <c r="G9" s="9">
        <v>20087000000</v>
      </c>
      <c r="H9" s="9"/>
      <c r="I9" s="9">
        <f t="shared" ref="I9:I35" si="0">C9+E9+G9</f>
        <v>1681927419</v>
      </c>
      <c r="J9" s="9"/>
      <c r="K9" s="9">
        <v>45461511811</v>
      </c>
      <c r="L9" s="9"/>
      <c r="M9" s="9">
        <v>0</v>
      </c>
      <c r="N9" s="9"/>
      <c r="O9" s="9">
        <v>20087000000</v>
      </c>
      <c r="P9" s="9"/>
      <c r="Q9" s="9">
        <f t="shared" ref="Q9:Q35" si="1">K9+M9+O9</f>
        <v>65548511811</v>
      </c>
    </row>
    <row r="10" spans="1:17" x14ac:dyDescent="0.55000000000000004">
      <c r="A10" s="1" t="s">
        <v>245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f t="shared" si="0"/>
        <v>0</v>
      </c>
      <c r="J10" s="9"/>
      <c r="K10" s="9">
        <v>0</v>
      </c>
      <c r="L10" s="9"/>
      <c r="M10" s="9">
        <v>0</v>
      </c>
      <c r="N10" s="9"/>
      <c r="O10" s="9">
        <v>751215758</v>
      </c>
      <c r="P10" s="9"/>
      <c r="Q10" s="9">
        <f t="shared" si="1"/>
        <v>751215758</v>
      </c>
    </row>
    <row r="11" spans="1:17" x14ac:dyDescent="0.55000000000000004">
      <c r="A11" s="1" t="s">
        <v>246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9">
        <v>0</v>
      </c>
      <c r="L11" s="9"/>
      <c r="M11" s="9">
        <v>0</v>
      </c>
      <c r="N11" s="9"/>
      <c r="O11" s="9">
        <v>72237558</v>
      </c>
      <c r="P11" s="9"/>
      <c r="Q11" s="9">
        <f t="shared" si="1"/>
        <v>72237558</v>
      </c>
    </row>
    <row r="12" spans="1:17" x14ac:dyDescent="0.55000000000000004">
      <c r="A12" s="1" t="s">
        <v>247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9">
        <v>0</v>
      </c>
      <c r="L12" s="9"/>
      <c r="M12" s="9">
        <v>0</v>
      </c>
      <c r="N12" s="9"/>
      <c r="O12" s="9">
        <v>367163039</v>
      </c>
      <c r="P12" s="9"/>
      <c r="Q12" s="9">
        <f t="shared" si="1"/>
        <v>367163039</v>
      </c>
    </row>
    <row r="13" spans="1:17" x14ac:dyDescent="0.55000000000000004">
      <c r="A13" s="1" t="s">
        <v>68</v>
      </c>
      <c r="C13" s="9">
        <v>0</v>
      </c>
      <c r="D13" s="9"/>
      <c r="E13" s="9">
        <v>1859513940</v>
      </c>
      <c r="F13" s="9"/>
      <c r="G13" s="9">
        <v>0</v>
      </c>
      <c r="H13" s="9"/>
      <c r="I13" s="9">
        <f t="shared" si="0"/>
        <v>1859513940</v>
      </c>
      <c r="J13" s="9"/>
      <c r="K13" s="9">
        <v>0</v>
      </c>
      <c r="L13" s="9"/>
      <c r="M13" s="9">
        <v>5359198060</v>
      </c>
      <c r="N13" s="9"/>
      <c r="O13" s="9">
        <v>2035754684</v>
      </c>
      <c r="P13" s="9"/>
      <c r="Q13" s="9">
        <f t="shared" si="1"/>
        <v>7394952744</v>
      </c>
    </row>
    <row r="14" spans="1:17" x14ac:dyDescent="0.55000000000000004">
      <c r="A14" s="1" t="s">
        <v>248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0</v>
      </c>
      <c r="L14" s="9"/>
      <c r="M14" s="9">
        <v>0</v>
      </c>
      <c r="N14" s="9"/>
      <c r="O14" s="9">
        <v>408876426</v>
      </c>
      <c r="P14" s="9"/>
      <c r="Q14" s="9">
        <f t="shared" si="1"/>
        <v>408876426</v>
      </c>
    </row>
    <row r="15" spans="1:17" x14ac:dyDescent="0.55000000000000004">
      <c r="A15" s="1" t="s">
        <v>66</v>
      </c>
      <c r="C15" s="9">
        <v>0</v>
      </c>
      <c r="D15" s="9"/>
      <c r="E15" s="9">
        <v>839658096</v>
      </c>
      <c r="F15" s="9"/>
      <c r="G15" s="9">
        <v>0</v>
      </c>
      <c r="H15" s="9"/>
      <c r="I15" s="9">
        <f t="shared" si="0"/>
        <v>839658096</v>
      </c>
      <c r="J15" s="9"/>
      <c r="K15" s="9">
        <v>0</v>
      </c>
      <c r="L15" s="9"/>
      <c r="M15" s="9">
        <v>6430609202</v>
      </c>
      <c r="N15" s="9"/>
      <c r="O15" s="9">
        <v>335489181</v>
      </c>
      <c r="P15" s="9"/>
      <c r="Q15" s="9">
        <f t="shared" si="1"/>
        <v>6766098383</v>
      </c>
    </row>
    <row r="16" spans="1:17" x14ac:dyDescent="0.55000000000000004">
      <c r="A16" s="1" t="s">
        <v>164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67594435</v>
      </c>
      <c r="L16" s="9"/>
      <c r="M16" s="9">
        <v>0</v>
      </c>
      <c r="N16" s="9"/>
      <c r="O16" s="9">
        <v>181250</v>
      </c>
      <c r="P16" s="9"/>
      <c r="Q16" s="9">
        <f t="shared" si="1"/>
        <v>67775685</v>
      </c>
    </row>
    <row r="17" spans="1:17" x14ac:dyDescent="0.55000000000000004">
      <c r="A17" s="1" t="s">
        <v>120</v>
      </c>
      <c r="C17" s="9">
        <v>0</v>
      </c>
      <c r="D17" s="9"/>
      <c r="E17" s="9">
        <v>1081207968</v>
      </c>
      <c r="F17" s="9"/>
      <c r="G17" s="9">
        <v>0</v>
      </c>
      <c r="H17" s="9"/>
      <c r="I17" s="9">
        <f t="shared" si="0"/>
        <v>1081207968</v>
      </c>
      <c r="J17" s="9"/>
      <c r="K17" s="9">
        <v>0</v>
      </c>
      <c r="L17" s="9"/>
      <c r="M17" s="9">
        <v>7007069142</v>
      </c>
      <c r="N17" s="9"/>
      <c r="O17" s="9">
        <v>1064087122</v>
      </c>
      <c r="P17" s="9"/>
      <c r="Q17" s="9">
        <f t="shared" si="1"/>
        <v>8071156264</v>
      </c>
    </row>
    <row r="18" spans="1:17" x14ac:dyDescent="0.55000000000000004">
      <c r="A18" s="1" t="s">
        <v>249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0</v>
      </c>
      <c r="L18" s="9"/>
      <c r="M18" s="9">
        <v>0</v>
      </c>
      <c r="N18" s="9"/>
      <c r="O18" s="9">
        <v>193758742</v>
      </c>
      <c r="P18" s="9"/>
      <c r="Q18" s="9">
        <f t="shared" si="1"/>
        <v>193758742</v>
      </c>
    </row>
    <row r="19" spans="1:17" x14ac:dyDescent="0.55000000000000004">
      <c r="A19" s="1" t="s">
        <v>69</v>
      </c>
      <c r="C19" s="9">
        <v>0</v>
      </c>
      <c r="D19" s="9"/>
      <c r="E19" s="9">
        <v>1245276869</v>
      </c>
      <c r="F19" s="9"/>
      <c r="G19" s="9">
        <v>0</v>
      </c>
      <c r="H19" s="9"/>
      <c r="I19" s="9">
        <f t="shared" si="0"/>
        <v>1245276869</v>
      </c>
      <c r="J19" s="9"/>
      <c r="K19" s="9">
        <v>0</v>
      </c>
      <c r="L19" s="9"/>
      <c r="M19" s="9">
        <v>3039960117</v>
      </c>
      <c r="N19" s="9"/>
      <c r="O19" s="9">
        <v>3009065857</v>
      </c>
      <c r="P19" s="9"/>
      <c r="Q19" s="9">
        <f t="shared" si="1"/>
        <v>6049025974</v>
      </c>
    </row>
    <row r="20" spans="1:17" x14ac:dyDescent="0.55000000000000004">
      <c r="A20" s="1" t="s">
        <v>162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17171105406</v>
      </c>
      <c r="L20" s="9"/>
      <c r="M20" s="9">
        <v>0</v>
      </c>
      <c r="N20" s="9"/>
      <c r="O20" s="9">
        <v>-9961937500</v>
      </c>
      <c r="P20" s="9"/>
      <c r="Q20" s="9">
        <f t="shared" si="1"/>
        <v>7209167906</v>
      </c>
    </row>
    <row r="21" spans="1:17" x14ac:dyDescent="0.55000000000000004">
      <c r="A21" s="1" t="s">
        <v>250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0</v>
      </c>
      <c r="L21" s="9"/>
      <c r="M21" s="9">
        <v>0</v>
      </c>
      <c r="N21" s="9"/>
      <c r="O21" s="9">
        <v>34537796</v>
      </c>
      <c r="P21" s="9"/>
      <c r="Q21" s="9">
        <f t="shared" si="1"/>
        <v>34537796</v>
      </c>
    </row>
    <row r="22" spans="1:17" x14ac:dyDescent="0.55000000000000004">
      <c r="A22" s="1" t="s">
        <v>123</v>
      </c>
      <c r="C22" s="9">
        <v>2554154750</v>
      </c>
      <c r="D22" s="9"/>
      <c r="E22" s="9">
        <v>529903938</v>
      </c>
      <c r="F22" s="9"/>
      <c r="G22" s="9">
        <v>0</v>
      </c>
      <c r="H22" s="9"/>
      <c r="I22" s="9">
        <f t="shared" si="0"/>
        <v>3084058688</v>
      </c>
      <c r="J22" s="9"/>
      <c r="K22" s="9">
        <v>9616438356</v>
      </c>
      <c r="L22" s="9"/>
      <c r="M22" s="9">
        <v>1086472125</v>
      </c>
      <c r="N22" s="9"/>
      <c r="O22" s="9">
        <v>0</v>
      </c>
      <c r="P22" s="9"/>
      <c r="Q22" s="9">
        <f t="shared" si="1"/>
        <v>10702910481</v>
      </c>
    </row>
    <row r="23" spans="1:17" x14ac:dyDescent="0.55000000000000004">
      <c r="A23" s="1" t="s">
        <v>128</v>
      </c>
      <c r="C23" s="9">
        <v>745448742</v>
      </c>
      <c r="D23" s="9"/>
      <c r="E23" s="9">
        <v>0</v>
      </c>
      <c r="F23" s="9"/>
      <c r="G23" s="9">
        <v>0</v>
      </c>
      <c r="H23" s="9"/>
      <c r="I23" s="9">
        <f t="shared" si="0"/>
        <v>745448742</v>
      </c>
      <c r="J23" s="9"/>
      <c r="K23" s="9">
        <v>2102008345</v>
      </c>
      <c r="L23" s="9"/>
      <c r="M23" s="9">
        <v>-18124976</v>
      </c>
      <c r="N23" s="9"/>
      <c r="O23" s="9">
        <v>0</v>
      </c>
      <c r="P23" s="9"/>
      <c r="Q23" s="9">
        <f t="shared" si="1"/>
        <v>2083883369</v>
      </c>
    </row>
    <row r="24" spans="1:17" x14ac:dyDescent="0.55000000000000004">
      <c r="A24" s="1" t="s">
        <v>131</v>
      </c>
      <c r="C24" s="9">
        <v>13624898</v>
      </c>
      <c r="D24" s="9"/>
      <c r="E24" s="9">
        <v>-999</v>
      </c>
      <c r="F24" s="9"/>
      <c r="G24" s="9">
        <v>0</v>
      </c>
      <c r="H24" s="9"/>
      <c r="I24" s="9">
        <f t="shared" si="0"/>
        <v>13623899</v>
      </c>
      <c r="J24" s="9"/>
      <c r="K24" s="9">
        <v>120292510</v>
      </c>
      <c r="L24" s="9"/>
      <c r="M24" s="9">
        <v>-42693259</v>
      </c>
      <c r="N24" s="9"/>
      <c r="O24" s="9">
        <v>0</v>
      </c>
      <c r="P24" s="9"/>
      <c r="Q24" s="9">
        <f t="shared" si="1"/>
        <v>77599251</v>
      </c>
    </row>
    <row r="25" spans="1:17" x14ac:dyDescent="0.55000000000000004">
      <c r="A25" s="1" t="s">
        <v>67</v>
      </c>
      <c r="C25" s="9">
        <v>0</v>
      </c>
      <c r="D25" s="9"/>
      <c r="E25" s="9">
        <v>313062139</v>
      </c>
      <c r="F25" s="9"/>
      <c r="G25" s="9">
        <v>0</v>
      </c>
      <c r="H25" s="9"/>
      <c r="I25" s="9">
        <f t="shared" si="0"/>
        <v>313062139</v>
      </c>
      <c r="J25" s="9"/>
      <c r="K25" s="9">
        <v>0</v>
      </c>
      <c r="L25" s="9"/>
      <c r="M25" s="9">
        <v>302600870</v>
      </c>
      <c r="N25" s="9"/>
      <c r="O25" s="9">
        <v>0</v>
      </c>
      <c r="P25" s="9"/>
      <c r="Q25" s="9">
        <f t="shared" si="1"/>
        <v>302600870</v>
      </c>
    </row>
    <row r="26" spans="1:17" x14ac:dyDescent="0.55000000000000004">
      <c r="A26" s="1" t="s">
        <v>65</v>
      </c>
      <c r="C26" s="9">
        <v>0</v>
      </c>
      <c r="D26" s="9"/>
      <c r="E26" s="9">
        <v>507035076</v>
      </c>
      <c r="F26" s="9"/>
      <c r="G26" s="9">
        <v>0</v>
      </c>
      <c r="H26" s="9"/>
      <c r="I26" s="9">
        <f t="shared" si="0"/>
        <v>507035076</v>
      </c>
      <c r="J26" s="9"/>
      <c r="K26" s="9">
        <v>0</v>
      </c>
      <c r="L26" s="9"/>
      <c r="M26" s="9">
        <v>2529130117</v>
      </c>
      <c r="N26" s="9"/>
      <c r="O26" s="9">
        <v>0</v>
      </c>
      <c r="P26" s="9"/>
      <c r="Q26" s="9">
        <f t="shared" si="1"/>
        <v>2529130117</v>
      </c>
    </row>
    <row r="27" spans="1:17" x14ac:dyDescent="0.55000000000000004">
      <c r="A27" s="1" t="s">
        <v>64</v>
      </c>
      <c r="C27" s="9">
        <v>0</v>
      </c>
      <c r="D27" s="9"/>
      <c r="E27" s="9">
        <v>759740235</v>
      </c>
      <c r="F27" s="9"/>
      <c r="G27" s="9">
        <v>0</v>
      </c>
      <c r="H27" s="9"/>
      <c r="I27" s="9">
        <f t="shared" si="0"/>
        <v>759740235</v>
      </c>
      <c r="J27" s="9"/>
      <c r="K27" s="9">
        <v>0</v>
      </c>
      <c r="L27" s="9"/>
      <c r="M27" s="9">
        <v>1648205416</v>
      </c>
      <c r="N27" s="9"/>
      <c r="O27" s="9">
        <v>0</v>
      </c>
      <c r="P27" s="9"/>
      <c r="Q27" s="9">
        <f t="shared" si="1"/>
        <v>1648205416</v>
      </c>
    </row>
    <row r="28" spans="1:17" x14ac:dyDescent="0.55000000000000004">
      <c r="A28" s="1" t="s">
        <v>90</v>
      </c>
      <c r="C28" s="9">
        <v>0</v>
      </c>
      <c r="D28" s="9"/>
      <c r="E28" s="9">
        <v>313335438</v>
      </c>
      <c r="F28" s="9"/>
      <c r="G28" s="9">
        <v>0</v>
      </c>
      <c r="H28" s="9"/>
      <c r="I28" s="9">
        <f t="shared" si="0"/>
        <v>313335438</v>
      </c>
      <c r="J28" s="9"/>
      <c r="K28" s="9">
        <v>0</v>
      </c>
      <c r="L28" s="9"/>
      <c r="M28" s="9">
        <v>2069438501</v>
      </c>
      <c r="N28" s="9"/>
      <c r="O28" s="9">
        <v>0</v>
      </c>
      <c r="P28" s="9"/>
      <c r="Q28" s="9">
        <f t="shared" si="1"/>
        <v>2069438501</v>
      </c>
    </row>
    <row r="29" spans="1:17" x14ac:dyDescent="0.55000000000000004">
      <c r="A29" s="1" t="s">
        <v>70</v>
      </c>
      <c r="C29" s="9">
        <v>0</v>
      </c>
      <c r="D29" s="9"/>
      <c r="E29" s="9">
        <v>243436450</v>
      </c>
      <c r="F29" s="9"/>
      <c r="G29" s="9">
        <v>0</v>
      </c>
      <c r="H29" s="9"/>
      <c r="I29" s="9">
        <f t="shared" si="0"/>
        <v>243436450</v>
      </c>
      <c r="J29" s="9"/>
      <c r="K29" s="9">
        <v>0</v>
      </c>
      <c r="L29" s="9"/>
      <c r="M29" s="9">
        <v>272642165</v>
      </c>
      <c r="N29" s="9"/>
      <c r="O29" s="9">
        <v>0</v>
      </c>
      <c r="P29" s="9"/>
      <c r="Q29" s="9">
        <f t="shared" si="1"/>
        <v>272642165</v>
      </c>
    </row>
    <row r="30" spans="1:17" x14ac:dyDescent="0.55000000000000004">
      <c r="A30" s="1" t="s">
        <v>71</v>
      </c>
      <c r="C30" s="9">
        <v>0</v>
      </c>
      <c r="D30" s="9"/>
      <c r="E30" s="9">
        <v>226720911</v>
      </c>
      <c r="F30" s="9"/>
      <c r="G30" s="9">
        <v>0</v>
      </c>
      <c r="H30" s="9"/>
      <c r="I30" s="9">
        <f t="shared" si="0"/>
        <v>226720911</v>
      </c>
      <c r="J30" s="9"/>
      <c r="K30" s="9">
        <v>0</v>
      </c>
      <c r="L30" s="9"/>
      <c r="M30" s="9">
        <v>346737476</v>
      </c>
      <c r="N30" s="9"/>
      <c r="O30" s="9">
        <v>0</v>
      </c>
      <c r="P30" s="9"/>
      <c r="Q30" s="9">
        <f t="shared" si="1"/>
        <v>346737476</v>
      </c>
    </row>
    <row r="31" spans="1:17" x14ac:dyDescent="0.55000000000000004">
      <c r="A31" s="1" t="s">
        <v>73</v>
      </c>
      <c r="C31" s="9">
        <v>0</v>
      </c>
      <c r="D31" s="9"/>
      <c r="E31" s="9">
        <v>61459321</v>
      </c>
      <c r="F31" s="9"/>
      <c r="G31" s="9">
        <v>0</v>
      </c>
      <c r="H31" s="9"/>
      <c r="I31" s="9">
        <f t="shared" si="0"/>
        <v>61459321</v>
      </c>
      <c r="J31" s="9"/>
      <c r="K31" s="9">
        <v>0</v>
      </c>
      <c r="L31" s="9"/>
      <c r="M31" s="9">
        <v>109152575</v>
      </c>
      <c r="N31" s="9"/>
      <c r="O31" s="9">
        <v>0</v>
      </c>
      <c r="P31" s="9"/>
      <c r="Q31" s="9">
        <f t="shared" si="1"/>
        <v>109152575</v>
      </c>
    </row>
    <row r="32" spans="1:17" x14ac:dyDescent="0.55000000000000004">
      <c r="A32" s="1" t="s">
        <v>75</v>
      </c>
      <c r="C32" s="9">
        <v>0</v>
      </c>
      <c r="D32" s="9"/>
      <c r="E32" s="9">
        <v>-184756880</v>
      </c>
      <c r="F32" s="9"/>
      <c r="G32" s="9">
        <v>0</v>
      </c>
      <c r="H32" s="9"/>
      <c r="I32" s="9">
        <f t="shared" si="0"/>
        <v>-184756880</v>
      </c>
      <c r="J32" s="9"/>
      <c r="K32" s="9">
        <v>0</v>
      </c>
      <c r="L32" s="9"/>
      <c r="M32" s="9">
        <v>-152643316</v>
      </c>
      <c r="N32" s="9"/>
      <c r="O32" s="9">
        <v>0</v>
      </c>
      <c r="P32" s="9"/>
      <c r="Q32" s="9">
        <f t="shared" si="1"/>
        <v>-152643316</v>
      </c>
    </row>
    <row r="33" spans="1:17" x14ac:dyDescent="0.55000000000000004">
      <c r="A33" s="1" t="s">
        <v>74</v>
      </c>
      <c r="C33" s="9">
        <v>0</v>
      </c>
      <c r="D33" s="9"/>
      <c r="E33" s="9">
        <v>278923563</v>
      </c>
      <c r="F33" s="9"/>
      <c r="G33" s="9">
        <v>0</v>
      </c>
      <c r="H33" s="9"/>
      <c r="I33" s="9">
        <f t="shared" si="0"/>
        <v>278923563</v>
      </c>
      <c r="J33" s="9"/>
      <c r="K33" s="9">
        <v>0</v>
      </c>
      <c r="L33" s="9"/>
      <c r="M33" s="9">
        <v>364775223</v>
      </c>
      <c r="N33" s="9"/>
      <c r="O33" s="9">
        <v>0</v>
      </c>
      <c r="P33" s="9"/>
      <c r="Q33" s="9">
        <f t="shared" si="1"/>
        <v>364775223</v>
      </c>
    </row>
    <row r="34" spans="1:17" x14ac:dyDescent="0.55000000000000004">
      <c r="A34" s="1" t="s">
        <v>72</v>
      </c>
      <c r="C34" s="9">
        <v>0</v>
      </c>
      <c r="D34" s="9"/>
      <c r="E34" s="9">
        <v>-325098927</v>
      </c>
      <c r="F34" s="9"/>
      <c r="G34" s="9">
        <v>0</v>
      </c>
      <c r="H34" s="9"/>
      <c r="I34" s="9">
        <f t="shared" si="0"/>
        <v>-325098927</v>
      </c>
      <c r="J34" s="9"/>
      <c r="K34" s="9">
        <v>0</v>
      </c>
      <c r="L34" s="9"/>
      <c r="M34" s="9">
        <v>-248349497</v>
      </c>
      <c r="N34" s="9"/>
      <c r="O34" s="9">
        <v>0</v>
      </c>
      <c r="P34" s="9"/>
      <c r="Q34" s="9">
        <f t="shared" si="1"/>
        <v>-248349497</v>
      </c>
    </row>
    <row r="35" spans="1:17" x14ac:dyDescent="0.55000000000000004">
      <c r="A35" s="1" t="s">
        <v>76</v>
      </c>
      <c r="C35" s="9">
        <v>0</v>
      </c>
      <c r="D35" s="9"/>
      <c r="E35" s="9">
        <v>203117659</v>
      </c>
      <c r="F35" s="9"/>
      <c r="G35" s="9">
        <v>0</v>
      </c>
      <c r="H35" s="9"/>
      <c r="I35" s="9">
        <f t="shared" si="0"/>
        <v>203117659</v>
      </c>
      <c r="J35" s="9"/>
      <c r="K35" s="9">
        <v>0</v>
      </c>
      <c r="L35" s="9"/>
      <c r="M35" s="9">
        <v>203117659</v>
      </c>
      <c r="N35" s="9"/>
      <c r="O35" s="9">
        <v>0</v>
      </c>
      <c r="P35" s="9"/>
      <c r="Q35" s="9">
        <f t="shared" si="1"/>
        <v>203117659</v>
      </c>
    </row>
    <row r="36" spans="1:17" ht="24.75" thickBot="1" x14ac:dyDescent="0.6">
      <c r="C36" s="18">
        <f>SUM(C8:C35)</f>
        <v>4154666746</v>
      </c>
      <c r="D36" s="17"/>
      <c r="E36" s="18">
        <f>SUM(E8:E35)</f>
        <v>-19217446343</v>
      </c>
      <c r="F36" s="17"/>
      <c r="G36" s="18">
        <f>SUM(G8:G35)</f>
        <v>28812122998</v>
      </c>
      <c r="H36" s="17"/>
      <c r="I36" s="18">
        <f>SUM(I8:I35)</f>
        <v>13749343401</v>
      </c>
      <c r="J36" s="17"/>
      <c r="K36" s="18">
        <f>SUM(K8:K35)</f>
        <v>74538950863</v>
      </c>
      <c r="L36" s="17"/>
      <c r="M36" s="18">
        <f>SUM(M8:M35)</f>
        <v>30307297600</v>
      </c>
      <c r="N36" s="17"/>
      <c r="O36" s="18">
        <f>SUM(O8:O35)</f>
        <v>27122552911</v>
      </c>
      <c r="P36" s="17"/>
      <c r="Q36" s="18">
        <f>SUM(Q8:Q35)</f>
        <v>131968801374</v>
      </c>
    </row>
    <row r="37" spans="1:17" ht="24.75" thickTop="1" x14ac:dyDescent="0.55000000000000004">
      <c r="C37" s="17"/>
      <c r="E37" s="17"/>
      <c r="G37" s="17"/>
      <c r="K37" s="17"/>
      <c r="M37" s="17"/>
      <c r="O37" s="17"/>
    </row>
    <row r="38" spans="1:17" x14ac:dyDescent="0.55000000000000004">
      <c r="K38" s="1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4" sqref="E14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.75" x14ac:dyDescent="0.55000000000000004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4.75" x14ac:dyDescent="0.55000000000000004">
      <c r="A6" s="22" t="s">
        <v>257</v>
      </c>
      <c r="B6" s="22" t="s">
        <v>257</v>
      </c>
      <c r="C6" s="22" t="s">
        <v>257</v>
      </c>
      <c r="E6" s="22" t="s">
        <v>154</v>
      </c>
      <c r="F6" s="22" t="s">
        <v>154</v>
      </c>
      <c r="G6" s="22" t="s">
        <v>154</v>
      </c>
      <c r="I6" s="22" t="s">
        <v>155</v>
      </c>
      <c r="J6" s="22" t="s">
        <v>155</v>
      </c>
      <c r="K6" s="22" t="s">
        <v>155</v>
      </c>
    </row>
    <row r="7" spans="1:11" ht="24.75" x14ac:dyDescent="0.55000000000000004">
      <c r="A7" s="22" t="s">
        <v>258</v>
      </c>
      <c r="C7" s="22" t="s">
        <v>139</v>
      </c>
      <c r="E7" s="22" t="s">
        <v>259</v>
      </c>
      <c r="G7" s="22" t="s">
        <v>260</v>
      </c>
      <c r="I7" s="22" t="s">
        <v>259</v>
      </c>
      <c r="K7" s="22" t="s">
        <v>260</v>
      </c>
    </row>
    <row r="8" spans="1:11" x14ac:dyDescent="0.55000000000000004">
      <c r="A8" s="1" t="s">
        <v>145</v>
      </c>
      <c r="C8" s="5" t="s">
        <v>146</v>
      </c>
      <c r="D8" s="5"/>
      <c r="E8" s="6">
        <v>12542245</v>
      </c>
      <c r="F8" s="5"/>
      <c r="G8" s="10">
        <f>E8/$E$10</f>
        <v>3.9764891926654798E-2</v>
      </c>
      <c r="H8" s="5"/>
      <c r="I8" s="6">
        <v>3893488393</v>
      </c>
      <c r="J8" s="5"/>
      <c r="K8" s="10">
        <f>I8/$I$10</f>
        <v>0.81136658496822289</v>
      </c>
    </row>
    <row r="9" spans="1:11" x14ac:dyDescent="0.55000000000000004">
      <c r="A9" s="1" t="s">
        <v>149</v>
      </c>
      <c r="C9" s="5" t="s">
        <v>150</v>
      </c>
      <c r="D9" s="5"/>
      <c r="E9" s="6">
        <v>302867766</v>
      </c>
      <c r="F9" s="5"/>
      <c r="G9" s="10">
        <f>E9/$E$10</f>
        <v>0.96023510807334522</v>
      </c>
      <c r="H9" s="5"/>
      <c r="I9" s="6">
        <v>905191347</v>
      </c>
      <c r="J9" s="5"/>
      <c r="K9" s="10">
        <f>I9/$I$10</f>
        <v>0.18863341503177705</v>
      </c>
    </row>
    <row r="10" spans="1:11" ht="24.75" thickBot="1" x14ac:dyDescent="0.6">
      <c r="E10" s="8">
        <f>SUM(E8:E9)</f>
        <v>315410011</v>
      </c>
      <c r="F10" s="5"/>
      <c r="G10" s="11">
        <f>SUM(G8:G9)</f>
        <v>1</v>
      </c>
      <c r="H10" s="5"/>
      <c r="I10" s="8">
        <f>SUM(I8:I9)</f>
        <v>4798679740</v>
      </c>
      <c r="J10" s="5"/>
      <c r="K10" s="11">
        <f>SUM(K8:K9)</f>
        <v>1</v>
      </c>
    </row>
    <row r="11" spans="1:11" ht="24.75" thickTop="1" x14ac:dyDescent="0.55000000000000004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C12" sqref="C12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16" style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3" t="s">
        <v>0</v>
      </c>
      <c r="B2" s="23"/>
      <c r="C2" s="23"/>
      <c r="D2" s="23"/>
      <c r="E2" s="23"/>
    </row>
    <row r="3" spans="1:5" ht="24.75" x14ac:dyDescent="0.55000000000000004">
      <c r="A3" s="23" t="s">
        <v>152</v>
      </c>
      <c r="B3" s="23"/>
      <c r="C3" s="23"/>
      <c r="D3" s="23"/>
      <c r="E3" s="23"/>
    </row>
    <row r="4" spans="1:5" ht="24.75" x14ac:dyDescent="0.55000000000000004">
      <c r="A4" s="23" t="s">
        <v>2</v>
      </c>
      <c r="B4" s="23"/>
      <c r="C4" s="23"/>
      <c r="D4" s="23"/>
      <c r="E4" s="23"/>
    </row>
    <row r="5" spans="1:5" ht="24.75" x14ac:dyDescent="0.55000000000000004">
      <c r="C5" s="21" t="s">
        <v>154</v>
      </c>
      <c r="E5" s="19" t="s">
        <v>269</v>
      </c>
    </row>
    <row r="6" spans="1:5" ht="24.75" x14ac:dyDescent="0.55000000000000004">
      <c r="A6" s="21" t="s">
        <v>261</v>
      </c>
      <c r="C6" s="22"/>
      <c r="E6" s="22" t="s">
        <v>270</v>
      </c>
    </row>
    <row r="7" spans="1:5" ht="24.75" x14ac:dyDescent="0.55000000000000004">
      <c r="A7" s="22" t="s">
        <v>261</v>
      </c>
      <c r="C7" s="25" t="s">
        <v>142</v>
      </c>
      <c r="E7" s="25" t="s">
        <v>142</v>
      </c>
    </row>
    <row r="8" spans="1:5" x14ac:dyDescent="0.55000000000000004">
      <c r="A8" s="1" t="s">
        <v>262</v>
      </c>
      <c r="C8" s="6">
        <v>1018720</v>
      </c>
      <c r="D8" s="5"/>
      <c r="E8" s="6">
        <v>944018250</v>
      </c>
    </row>
    <row r="9" spans="1:5" x14ac:dyDescent="0.55000000000000004">
      <c r="A9" s="1" t="s">
        <v>271</v>
      </c>
      <c r="C9" s="6">
        <v>0</v>
      </c>
      <c r="D9" s="5"/>
      <c r="E9" s="6">
        <v>1614160</v>
      </c>
    </row>
    <row r="10" spans="1:5" x14ac:dyDescent="0.55000000000000004">
      <c r="A10" s="1" t="s">
        <v>263</v>
      </c>
      <c r="C10" s="6">
        <v>403491342</v>
      </c>
      <c r="D10" s="5"/>
      <c r="E10" s="6">
        <v>403491342</v>
      </c>
    </row>
    <row r="11" spans="1:5" ht="25.5" thickBot="1" x14ac:dyDescent="0.65">
      <c r="A11" s="2" t="s">
        <v>161</v>
      </c>
      <c r="C11" s="8">
        <f>SUM(C8:C10)</f>
        <v>404510062</v>
      </c>
      <c r="D11" s="5"/>
      <c r="E11" s="8">
        <f>SUM(E8:E10)</f>
        <v>1349123752</v>
      </c>
    </row>
    <row r="12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2"/>
  <sheetViews>
    <sheetView rightToLeft="1" workbookViewId="0">
      <selection activeCell="Q63" sqref="Q63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.7109375" style="1" customWidth="1"/>
    <col min="17" max="17" width="13.8554687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4.75" x14ac:dyDescent="0.55000000000000004">
      <c r="A6" s="21" t="s">
        <v>3</v>
      </c>
      <c r="C6" s="22" t="s">
        <v>267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 x14ac:dyDescent="0.55000000000000004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 x14ac:dyDescent="0.55000000000000004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 x14ac:dyDescent="0.55000000000000004">
      <c r="A9" s="1" t="s">
        <v>15</v>
      </c>
      <c r="C9" s="9">
        <v>1412218</v>
      </c>
      <c r="D9" s="9"/>
      <c r="E9" s="9">
        <v>5645631668</v>
      </c>
      <c r="F9" s="9"/>
      <c r="G9" s="9">
        <v>7720984165.9499998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1412218</v>
      </c>
      <c r="R9" s="9"/>
      <c r="S9" s="9">
        <v>5230</v>
      </c>
      <c r="T9" s="9"/>
      <c r="U9" s="9">
        <v>5645631668</v>
      </c>
      <c r="V9" s="9"/>
      <c r="W9" s="9">
        <v>7341954034.1669998</v>
      </c>
      <c r="X9" s="5"/>
      <c r="Y9" s="10">
        <v>1.855087178649539E-3</v>
      </c>
    </row>
    <row r="10" spans="1:25" x14ac:dyDescent="0.55000000000000004">
      <c r="A10" s="1" t="s">
        <v>16</v>
      </c>
      <c r="C10" s="9">
        <v>11016289</v>
      </c>
      <c r="D10" s="9"/>
      <c r="E10" s="9">
        <v>47572933448</v>
      </c>
      <c r="F10" s="9"/>
      <c r="G10" s="9">
        <v>41196691706.652901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11016289</v>
      </c>
      <c r="R10" s="9"/>
      <c r="S10" s="9">
        <v>3270</v>
      </c>
      <c r="T10" s="9"/>
      <c r="U10" s="9">
        <v>47572933448</v>
      </c>
      <c r="V10" s="9"/>
      <c r="W10" s="9">
        <v>35808926603.071503</v>
      </c>
      <c r="X10" s="5"/>
      <c r="Y10" s="10">
        <v>9.0478202823694436E-3</v>
      </c>
    </row>
    <row r="11" spans="1:25" x14ac:dyDescent="0.55000000000000004">
      <c r="A11" s="1" t="s">
        <v>17</v>
      </c>
      <c r="C11" s="9">
        <v>933405</v>
      </c>
      <c r="D11" s="9"/>
      <c r="E11" s="9">
        <v>78679773093</v>
      </c>
      <c r="F11" s="9"/>
      <c r="G11" s="9">
        <v>92374085925.569199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933405</v>
      </c>
      <c r="R11" s="9"/>
      <c r="S11" s="9">
        <v>97555</v>
      </c>
      <c r="T11" s="9"/>
      <c r="U11" s="9">
        <v>78679773093</v>
      </c>
      <c r="V11" s="9"/>
      <c r="W11" s="9">
        <v>90516527742.588699</v>
      </c>
      <c r="X11" s="5"/>
      <c r="Y11" s="10">
        <v>2.2870757469976851E-2</v>
      </c>
    </row>
    <row r="12" spans="1:25" x14ac:dyDescent="0.55000000000000004">
      <c r="A12" s="1" t="s">
        <v>18</v>
      </c>
      <c r="C12" s="9">
        <v>305833</v>
      </c>
      <c r="D12" s="9"/>
      <c r="E12" s="9">
        <v>7848583884</v>
      </c>
      <c r="F12" s="9"/>
      <c r="G12" s="9">
        <v>57726044198.262001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305833</v>
      </c>
      <c r="R12" s="9"/>
      <c r="S12" s="9">
        <v>181020</v>
      </c>
      <c r="T12" s="9"/>
      <c r="U12" s="9">
        <v>7848583884</v>
      </c>
      <c r="V12" s="9"/>
      <c r="W12" s="9">
        <v>55032486416.523003</v>
      </c>
      <c r="X12" s="5"/>
      <c r="Y12" s="10">
        <v>1.3905025758184227E-2</v>
      </c>
    </row>
    <row r="13" spans="1:25" x14ac:dyDescent="0.55000000000000004">
      <c r="A13" s="1" t="s">
        <v>19</v>
      </c>
      <c r="C13" s="9">
        <v>5347392</v>
      </c>
      <c r="D13" s="9"/>
      <c r="E13" s="9">
        <v>62893645171</v>
      </c>
      <c r="F13" s="9"/>
      <c r="G13" s="9">
        <v>60283936274.601601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5347392</v>
      </c>
      <c r="R13" s="9"/>
      <c r="S13" s="9">
        <v>10560</v>
      </c>
      <c r="T13" s="9"/>
      <c r="U13" s="9">
        <v>62893645171</v>
      </c>
      <c r="V13" s="9"/>
      <c r="W13" s="9">
        <v>56132472185.856003</v>
      </c>
      <c r="X13" s="5"/>
      <c r="Y13" s="10">
        <v>1.4182958511221153E-2</v>
      </c>
    </row>
    <row r="14" spans="1:25" x14ac:dyDescent="0.55000000000000004">
      <c r="A14" s="1" t="s">
        <v>20</v>
      </c>
      <c r="C14" s="9">
        <v>114343</v>
      </c>
      <c r="D14" s="9"/>
      <c r="E14" s="9">
        <v>4340917652</v>
      </c>
      <c r="F14" s="9"/>
      <c r="G14" s="9">
        <v>5814981642.1140003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114343</v>
      </c>
      <c r="R14" s="9"/>
      <c r="S14" s="9">
        <v>48370</v>
      </c>
      <c r="T14" s="9"/>
      <c r="U14" s="9">
        <v>4340917652</v>
      </c>
      <c r="V14" s="9"/>
      <c r="W14" s="9">
        <v>5497862823.0854998</v>
      </c>
      <c r="X14" s="5"/>
      <c r="Y14" s="10">
        <v>1.3891417442300868E-3</v>
      </c>
    </row>
    <row r="15" spans="1:25" x14ac:dyDescent="0.55000000000000004">
      <c r="A15" s="1" t="s">
        <v>21</v>
      </c>
      <c r="C15" s="9">
        <v>619339</v>
      </c>
      <c r="D15" s="9"/>
      <c r="E15" s="9">
        <v>28070302758</v>
      </c>
      <c r="F15" s="9"/>
      <c r="G15" s="9">
        <v>67875846107.737503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619339</v>
      </c>
      <c r="R15" s="9"/>
      <c r="S15" s="9">
        <v>118570</v>
      </c>
      <c r="T15" s="9"/>
      <c r="U15" s="9">
        <v>28070302758</v>
      </c>
      <c r="V15" s="9"/>
      <c r="W15" s="9">
        <v>72998086829.8815</v>
      </c>
      <c r="X15" s="5"/>
      <c r="Y15" s="10">
        <v>1.844438337721398E-2</v>
      </c>
    </row>
    <row r="16" spans="1:25" x14ac:dyDescent="0.55000000000000004">
      <c r="A16" s="1" t="s">
        <v>22</v>
      </c>
      <c r="C16" s="9">
        <v>1523984</v>
      </c>
      <c r="D16" s="9"/>
      <c r="E16" s="9">
        <v>60363239891</v>
      </c>
      <c r="F16" s="9"/>
      <c r="G16" s="9">
        <v>136902985597.224</v>
      </c>
      <c r="H16" s="9"/>
      <c r="I16" s="9">
        <v>124799</v>
      </c>
      <c r="J16" s="9"/>
      <c r="K16" s="9">
        <v>10189301324</v>
      </c>
      <c r="L16" s="9"/>
      <c r="M16" s="9">
        <v>0</v>
      </c>
      <c r="N16" s="9"/>
      <c r="O16" s="9">
        <v>0</v>
      </c>
      <c r="P16" s="9"/>
      <c r="Q16" s="9">
        <v>1648783</v>
      </c>
      <c r="R16" s="9"/>
      <c r="S16" s="9">
        <v>84800</v>
      </c>
      <c r="T16" s="9"/>
      <c r="U16" s="9">
        <v>70552541215</v>
      </c>
      <c r="V16" s="9"/>
      <c r="W16" s="9">
        <v>138984888449.51999</v>
      </c>
      <c r="X16" s="5"/>
      <c r="Y16" s="10">
        <v>3.5117229471730627E-2</v>
      </c>
    </row>
    <row r="17" spans="1:25" x14ac:dyDescent="0.55000000000000004">
      <c r="A17" s="1" t="s">
        <v>23</v>
      </c>
      <c r="C17" s="9">
        <v>374950</v>
      </c>
      <c r="D17" s="9"/>
      <c r="E17" s="9">
        <v>28736627396</v>
      </c>
      <c r="F17" s="9"/>
      <c r="G17" s="9">
        <v>41303233967.760002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374950</v>
      </c>
      <c r="R17" s="9"/>
      <c r="S17" s="9">
        <v>114426</v>
      </c>
      <c r="T17" s="9"/>
      <c r="U17" s="9">
        <v>28736627396</v>
      </c>
      <c r="V17" s="9"/>
      <c r="W17" s="9">
        <v>42648749729.235001</v>
      </c>
      <c r="X17" s="5"/>
      <c r="Y17" s="10">
        <v>1.0776034341804932E-2</v>
      </c>
    </row>
    <row r="18" spans="1:25" x14ac:dyDescent="0.55000000000000004">
      <c r="A18" s="1" t="s">
        <v>24</v>
      </c>
      <c r="C18" s="9">
        <v>3445528</v>
      </c>
      <c r="D18" s="9"/>
      <c r="E18" s="9">
        <v>26770801689</v>
      </c>
      <c r="F18" s="9"/>
      <c r="G18" s="9">
        <v>19625405331.132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3445528</v>
      </c>
      <c r="R18" s="9"/>
      <c r="S18" s="9">
        <v>5320</v>
      </c>
      <c r="T18" s="9"/>
      <c r="U18" s="9">
        <v>26770801689</v>
      </c>
      <c r="V18" s="9"/>
      <c r="W18" s="9">
        <v>18221144216.688</v>
      </c>
      <c r="X18" s="5"/>
      <c r="Y18" s="10">
        <v>4.603925720509796E-3</v>
      </c>
    </row>
    <row r="19" spans="1:25" x14ac:dyDescent="0.55000000000000004">
      <c r="A19" s="1" t="s">
        <v>25</v>
      </c>
      <c r="C19" s="9">
        <v>325402</v>
      </c>
      <c r="D19" s="9"/>
      <c r="E19" s="9">
        <v>2485071658</v>
      </c>
      <c r="F19" s="9"/>
      <c r="G19" s="9">
        <v>4792470153.6096001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325402</v>
      </c>
      <c r="R19" s="9"/>
      <c r="S19" s="9">
        <v>20532</v>
      </c>
      <c r="T19" s="9"/>
      <c r="U19" s="9">
        <v>2485071658</v>
      </c>
      <c r="V19" s="9"/>
      <c r="W19" s="9">
        <v>6641400998.5092001</v>
      </c>
      <c r="X19" s="5"/>
      <c r="Y19" s="10">
        <v>1.6780788579266151E-3</v>
      </c>
    </row>
    <row r="20" spans="1:25" x14ac:dyDescent="0.55000000000000004">
      <c r="A20" s="1" t="s">
        <v>26</v>
      </c>
      <c r="C20" s="9">
        <v>2732631</v>
      </c>
      <c r="D20" s="9"/>
      <c r="E20" s="9">
        <v>32318826837</v>
      </c>
      <c r="F20" s="9"/>
      <c r="G20" s="9">
        <v>49546622462.832001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2732631</v>
      </c>
      <c r="R20" s="9"/>
      <c r="S20" s="9">
        <v>18530</v>
      </c>
      <c r="T20" s="9"/>
      <c r="U20" s="9">
        <v>32318826837</v>
      </c>
      <c r="V20" s="9"/>
      <c r="W20" s="9">
        <v>50334370298.041496</v>
      </c>
      <c r="X20" s="5"/>
      <c r="Y20" s="10">
        <v>1.271795554027723E-2</v>
      </c>
    </row>
    <row r="21" spans="1:25" x14ac:dyDescent="0.55000000000000004">
      <c r="A21" s="1" t="s">
        <v>27</v>
      </c>
      <c r="C21" s="9">
        <v>11103495</v>
      </c>
      <c r="D21" s="9"/>
      <c r="E21" s="9">
        <v>76933965612</v>
      </c>
      <c r="F21" s="9"/>
      <c r="G21" s="9">
        <v>119645732579.49001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11103495</v>
      </c>
      <c r="R21" s="9"/>
      <c r="S21" s="9">
        <v>9890</v>
      </c>
      <c r="T21" s="9"/>
      <c r="U21" s="9">
        <v>76933965612</v>
      </c>
      <c r="V21" s="9"/>
      <c r="W21" s="9">
        <v>109160174834.97701</v>
      </c>
      <c r="X21" s="5"/>
      <c r="Y21" s="10">
        <v>2.7581436741926327E-2</v>
      </c>
    </row>
    <row r="22" spans="1:25" x14ac:dyDescent="0.55000000000000004">
      <c r="A22" s="1" t="s">
        <v>28</v>
      </c>
      <c r="C22" s="9">
        <v>589908</v>
      </c>
      <c r="D22" s="9"/>
      <c r="E22" s="9">
        <v>15919316502</v>
      </c>
      <c r="F22" s="9"/>
      <c r="G22" s="9">
        <v>18020011996.602001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589908</v>
      </c>
      <c r="R22" s="9"/>
      <c r="S22" s="9">
        <v>31600</v>
      </c>
      <c r="T22" s="9"/>
      <c r="U22" s="9">
        <v>15919316502</v>
      </c>
      <c r="V22" s="9"/>
      <c r="W22" s="9">
        <v>18530178297.84</v>
      </c>
      <c r="X22" s="5"/>
      <c r="Y22" s="10">
        <v>4.6820091788157096E-3</v>
      </c>
    </row>
    <row r="23" spans="1:25" x14ac:dyDescent="0.55000000000000004">
      <c r="A23" s="1" t="s">
        <v>29</v>
      </c>
      <c r="C23" s="9">
        <v>1288999</v>
      </c>
      <c r="D23" s="9"/>
      <c r="E23" s="9">
        <v>41900667294</v>
      </c>
      <c r="F23" s="9"/>
      <c r="G23" s="9">
        <v>38591080554.302101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1288999</v>
      </c>
      <c r="R23" s="9"/>
      <c r="S23" s="9">
        <v>25439</v>
      </c>
      <c r="T23" s="9"/>
      <c r="U23" s="9">
        <v>41900667294</v>
      </c>
      <c r="V23" s="9"/>
      <c r="W23" s="9">
        <v>32595740029.911999</v>
      </c>
      <c r="X23" s="5"/>
      <c r="Y23" s="10">
        <v>8.2359463334536979E-3</v>
      </c>
    </row>
    <row r="24" spans="1:25" x14ac:dyDescent="0.55000000000000004">
      <c r="A24" s="1" t="s">
        <v>30</v>
      </c>
      <c r="C24" s="9">
        <v>1394767</v>
      </c>
      <c r="D24" s="9"/>
      <c r="E24" s="9">
        <v>4652979491</v>
      </c>
      <c r="F24" s="9"/>
      <c r="G24" s="9">
        <v>6125416226.3943005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1394767</v>
      </c>
      <c r="R24" s="9"/>
      <c r="S24" s="9">
        <v>5969</v>
      </c>
      <c r="T24" s="9"/>
      <c r="U24" s="9">
        <v>4652979491</v>
      </c>
      <c r="V24" s="9"/>
      <c r="W24" s="9">
        <v>8275828305.8731499</v>
      </c>
      <c r="X24" s="5"/>
      <c r="Y24" s="10">
        <v>2.0910486379355354E-3</v>
      </c>
    </row>
    <row r="25" spans="1:25" x14ac:dyDescent="0.55000000000000004">
      <c r="A25" s="1" t="s">
        <v>31</v>
      </c>
      <c r="C25" s="9">
        <v>1364021</v>
      </c>
      <c r="D25" s="9"/>
      <c r="E25" s="9">
        <v>42959229900</v>
      </c>
      <c r="F25" s="9"/>
      <c r="G25" s="9">
        <v>45658747497.233704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1364021</v>
      </c>
      <c r="R25" s="9"/>
      <c r="S25" s="9">
        <v>31183</v>
      </c>
      <c r="T25" s="9"/>
      <c r="U25" s="9">
        <v>42959229900</v>
      </c>
      <c r="V25" s="9"/>
      <c r="W25" s="9">
        <v>42281187955.284103</v>
      </c>
      <c r="X25" s="5"/>
      <c r="Y25" s="10">
        <v>1.0683162726013707E-2</v>
      </c>
    </row>
    <row r="26" spans="1:25" x14ac:dyDescent="0.55000000000000004">
      <c r="A26" s="1" t="s">
        <v>32</v>
      </c>
      <c r="C26" s="9">
        <v>73993219</v>
      </c>
      <c r="D26" s="9"/>
      <c r="E26" s="9">
        <v>45351693784</v>
      </c>
      <c r="F26" s="9"/>
      <c r="G26" s="9">
        <v>34349232015.0257</v>
      </c>
      <c r="H26" s="9"/>
      <c r="I26" s="9">
        <v>48358510</v>
      </c>
      <c r="J26" s="9"/>
      <c r="K26" s="9">
        <v>22710172177</v>
      </c>
      <c r="L26" s="9"/>
      <c r="M26" s="9">
        <v>0</v>
      </c>
      <c r="N26" s="9"/>
      <c r="O26" s="9">
        <v>0</v>
      </c>
      <c r="P26" s="9"/>
      <c r="Q26" s="9">
        <v>122351729</v>
      </c>
      <c r="R26" s="9"/>
      <c r="S26" s="9">
        <v>478</v>
      </c>
      <c r="T26" s="9"/>
      <c r="U26" s="9">
        <v>68061865961</v>
      </c>
      <c r="V26" s="9"/>
      <c r="W26" s="9">
        <v>58136145909.551102</v>
      </c>
      <c r="X26" s="5"/>
      <c r="Y26" s="10">
        <v>1.4689225564614041E-2</v>
      </c>
    </row>
    <row r="27" spans="1:25" x14ac:dyDescent="0.55000000000000004">
      <c r="A27" s="1" t="s">
        <v>33</v>
      </c>
      <c r="C27" s="9">
        <v>1532557</v>
      </c>
      <c r="D27" s="9"/>
      <c r="E27" s="9">
        <v>17713532509</v>
      </c>
      <c r="F27" s="9"/>
      <c r="G27" s="9">
        <v>17748056030.1525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1532557</v>
      </c>
      <c r="R27" s="9"/>
      <c r="S27" s="9">
        <v>10830</v>
      </c>
      <c r="T27" s="9"/>
      <c r="U27" s="9">
        <v>17713532509</v>
      </c>
      <c r="V27" s="9"/>
      <c r="W27" s="9">
        <v>16498836635.755501</v>
      </c>
      <c r="X27" s="5"/>
      <c r="Y27" s="10">
        <v>4.1687512838121292E-3</v>
      </c>
    </row>
    <row r="28" spans="1:25" x14ac:dyDescent="0.55000000000000004">
      <c r="A28" s="1" t="s">
        <v>34</v>
      </c>
      <c r="C28" s="9">
        <v>5354926</v>
      </c>
      <c r="D28" s="9"/>
      <c r="E28" s="9">
        <v>37486981317</v>
      </c>
      <c r="F28" s="9"/>
      <c r="G28" s="9">
        <v>33471427628.6064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5354926</v>
      </c>
      <c r="R28" s="9"/>
      <c r="S28" s="9">
        <v>6147</v>
      </c>
      <c r="T28" s="9"/>
      <c r="U28" s="9">
        <v>37486981317</v>
      </c>
      <c r="V28" s="9"/>
      <c r="W28" s="9">
        <v>32720875577.774101</v>
      </c>
      <c r="X28" s="5"/>
      <c r="Y28" s="10">
        <v>8.2675642582393863E-3</v>
      </c>
    </row>
    <row r="29" spans="1:25" x14ac:dyDescent="0.55000000000000004">
      <c r="A29" s="1" t="s">
        <v>35</v>
      </c>
      <c r="C29" s="9">
        <v>4180601</v>
      </c>
      <c r="D29" s="9"/>
      <c r="E29" s="9">
        <v>32728907467</v>
      </c>
      <c r="F29" s="9"/>
      <c r="G29" s="9">
        <v>25931732886.071999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4180601</v>
      </c>
      <c r="R29" s="9"/>
      <c r="S29" s="9">
        <v>5940</v>
      </c>
      <c r="T29" s="9"/>
      <c r="U29" s="9">
        <v>32728907467</v>
      </c>
      <c r="V29" s="9"/>
      <c r="W29" s="9">
        <v>24685014958.856998</v>
      </c>
      <c r="X29" s="5"/>
      <c r="Y29" s="10">
        <v>6.2371481136824147E-3</v>
      </c>
    </row>
    <row r="30" spans="1:25" x14ac:dyDescent="0.55000000000000004">
      <c r="A30" s="1" t="s">
        <v>36</v>
      </c>
      <c r="C30" s="9">
        <v>1721862</v>
      </c>
      <c r="D30" s="9"/>
      <c r="E30" s="9">
        <v>7292180635</v>
      </c>
      <c r="F30" s="9"/>
      <c r="G30" s="9">
        <v>14086607260.653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1721862</v>
      </c>
      <c r="R30" s="9"/>
      <c r="S30" s="9">
        <v>7970</v>
      </c>
      <c r="T30" s="9"/>
      <c r="U30" s="9">
        <v>7292180635</v>
      </c>
      <c r="V30" s="9"/>
      <c r="W30" s="9">
        <v>13641586861.167</v>
      </c>
      <c r="X30" s="5"/>
      <c r="Y30" s="10">
        <v>3.4468116750415076E-3</v>
      </c>
    </row>
    <row r="31" spans="1:25" x14ac:dyDescent="0.55000000000000004">
      <c r="A31" s="1" t="s">
        <v>37</v>
      </c>
      <c r="C31" s="9">
        <v>3154557</v>
      </c>
      <c r="D31" s="9"/>
      <c r="E31" s="9">
        <v>29382391847</v>
      </c>
      <c r="F31" s="9"/>
      <c r="G31" s="9">
        <v>62433526852.273499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3154557</v>
      </c>
      <c r="R31" s="9"/>
      <c r="S31" s="9">
        <v>18890</v>
      </c>
      <c r="T31" s="9"/>
      <c r="U31" s="9">
        <v>29382391847</v>
      </c>
      <c r="V31" s="9"/>
      <c r="W31" s="9">
        <v>59235023718.706497</v>
      </c>
      <c r="X31" s="5"/>
      <c r="Y31" s="10">
        <v>1.4966878370008914E-2</v>
      </c>
    </row>
    <row r="32" spans="1:25" x14ac:dyDescent="0.55000000000000004">
      <c r="A32" s="1" t="s">
        <v>38</v>
      </c>
      <c r="C32" s="9">
        <v>7363390</v>
      </c>
      <c r="D32" s="9"/>
      <c r="E32" s="9">
        <v>77049178350</v>
      </c>
      <c r="F32" s="9"/>
      <c r="G32" s="9">
        <v>118064790389.83501</v>
      </c>
      <c r="H32" s="9"/>
      <c r="I32" s="9">
        <v>0</v>
      </c>
      <c r="J32" s="9"/>
      <c r="K32" s="9">
        <v>0</v>
      </c>
      <c r="L32" s="9"/>
      <c r="M32" s="9">
        <v>-1071413</v>
      </c>
      <c r="N32" s="9"/>
      <c r="O32" s="9">
        <v>15960283356</v>
      </c>
      <c r="P32" s="9"/>
      <c r="Q32" s="9">
        <v>6291977</v>
      </c>
      <c r="R32" s="9"/>
      <c r="S32" s="9">
        <v>14520</v>
      </c>
      <c r="T32" s="9"/>
      <c r="U32" s="9">
        <v>65838106909</v>
      </c>
      <c r="V32" s="9"/>
      <c r="W32" s="9">
        <v>90815916979.061996</v>
      </c>
      <c r="X32" s="5"/>
      <c r="Y32" s="10">
        <v>2.2946403971088502E-2</v>
      </c>
    </row>
    <row r="33" spans="1:25" x14ac:dyDescent="0.55000000000000004">
      <c r="A33" s="1" t="s">
        <v>39</v>
      </c>
      <c r="C33" s="9">
        <v>1868294</v>
      </c>
      <c r="D33" s="9"/>
      <c r="E33" s="9">
        <v>33878645933</v>
      </c>
      <c r="F33" s="9"/>
      <c r="G33" s="9">
        <v>35156372927.750999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1868294</v>
      </c>
      <c r="R33" s="9"/>
      <c r="S33" s="9">
        <v>16860</v>
      </c>
      <c r="T33" s="9"/>
      <c r="U33" s="9">
        <v>33878645933</v>
      </c>
      <c r="V33" s="9"/>
      <c r="W33" s="9">
        <v>31312015190.801998</v>
      </c>
      <c r="X33" s="5"/>
      <c r="Y33" s="10">
        <v>7.9115883384479318E-3</v>
      </c>
    </row>
    <row r="34" spans="1:25" x14ac:dyDescent="0.55000000000000004">
      <c r="A34" s="1" t="s">
        <v>40</v>
      </c>
      <c r="C34" s="9">
        <v>4196559</v>
      </c>
      <c r="D34" s="9"/>
      <c r="E34" s="9">
        <v>36160015241</v>
      </c>
      <c r="F34" s="9"/>
      <c r="G34" s="9">
        <v>34248749581.129501</v>
      </c>
      <c r="H34" s="9"/>
      <c r="I34" s="9">
        <v>802790</v>
      </c>
      <c r="J34" s="9"/>
      <c r="K34" s="9">
        <v>6210604643</v>
      </c>
      <c r="L34" s="9"/>
      <c r="M34" s="9">
        <v>0</v>
      </c>
      <c r="N34" s="9"/>
      <c r="O34" s="9">
        <v>0</v>
      </c>
      <c r="P34" s="9"/>
      <c r="Q34" s="9">
        <v>4999349</v>
      </c>
      <c r="R34" s="9"/>
      <c r="S34" s="9">
        <v>6740</v>
      </c>
      <c r="T34" s="9"/>
      <c r="U34" s="9">
        <v>42370619884</v>
      </c>
      <c r="V34" s="9"/>
      <c r="W34" s="9">
        <v>33495123367.053001</v>
      </c>
      <c r="X34" s="5"/>
      <c r="Y34" s="10">
        <v>8.4631929887251656E-3</v>
      </c>
    </row>
    <row r="35" spans="1:25" x14ac:dyDescent="0.55000000000000004">
      <c r="A35" s="1" t="s">
        <v>41</v>
      </c>
      <c r="C35" s="9">
        <v>2947552</v>
      </c>
      <c r="D35" s="9"/>
      <c r="E35" s="9">
        <v>41651624312</v>
      </c>
      <c r="F35" s="9"/>
      <c r="G35" s="9">
        <v>44958135822.566399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2947552</v>
      </c>
      <c r="R35" s="9"/>
      <c r="S35" s="9">
        <v>15480</v>
      </c>
      <c r="T35" s="9"/>
      <c r="U35" s="9">
        <v>41651624312</v>
      </c>
      <c r="V35" s="9"/>
      <c r="W35" s="9">
        <v>45356617735.487999</v>
      </c>
      <c r="X35" s="5"/>
      <c r="Y35" s="10">
        <v>1.1460229747619014E-2</v>
      </c>
    </row>
    <row r="36" spans="1:25" x14ac:dyDescent="0.55000000000000004">
      <c r="A36" s="1" t="s">
        <v>42</v>
      </c>
      <c r="C36" s="9">
        <v>6073656</v>
      </c>
      <c r="D36" s="9"/>
      <c r="E36" s="9">
        <v>57018832447</v>
      </c>
      <c r="F36" s="9"/>
      <c r="G36" s="9">
        <v>45764384520.744003</v>
      </c>
      <c r="H36" s="9"/>
      <c r="I36" s="9">
        <v>18220968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24294624</v>
      </c>
      <c r="R36" s="9"/>
      <c r="S36" s="9">
        <v>1658</v>
      </c>
      <c r="T36" s="9"/>
      <c r="U36" s="9">
        <v>57018832447</v>
      </c>
      <c r="V36" s="9"/>
      <c r="W36" s="9">
        <v>40040817696.777603</v>
      </c>
      <c r="X36" s="5"/>
      <c r="Y36" s="10">
        <v>1.0117089699317797E-2</v>
      </c>
    </row>
    <row r="37" spans="1:25" x14ac:dyDescent="0.55000000000000004">
      <c r="A37" s="1" t="s">
        <v>43</v>
      </c>
      <c r="C37" s="9">
        <v>15007</v>
      </c>
      <c r="D37" s="9"/>
      <c r="E37" s="9">
        <v>111761391</v>
      </c>
      <c r="F37" s="9"/>
      <c r="G37" s="9">
        <v>331933928.49585003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15007</v>
      </c>
      <c r="R37" s="9"/>
      <c r="S37" s="9">
        <v>16846</v>
      </c>
      <c r="T37" s="9"/>
      <c r="U37" s="9">
        <v>111761391</v>
      </c>
      <c r="V37" s="9"/>
      <c r="W37" s="9">
        <v>251303714.86410001</v>
      </c>
      <c r="X37" s="5"/>
      <c r="Y37" s="10">
        <v>6.3496760838040888E-5</v>
      </c>
    </row>
    <row r="38" spans="1:25" x14ac:dyDescent="0.55000000000000004">
      <c r="A38" s="1" t="s">
        <v>44</v>
      </c>
      <c r="C38" s="9">
        <v>2787554</v>
      </c>
      <c r="D38" s="9"/>
      <c r="E38" s="9">
        <v>59560987640</v>
      </c>
      <c r="F38" s="9"/>
      <c r="G38" s="9">
        <v>48325682856.528</v>
      </c>
      <c r="H38" s="9"/>
      <c r="I38" s="9">
        <v>0</v>
      </c>
      <c r="J38" s="9"/>
      <c r="K38" s="9">
        <v>0</v>
      </c>
      <c r="L38" s="9"/>
      <c r="M38" s="9">
        <v>-834055</v>
      </c>
      <c r="N38" s="9"/>
      <c r="O38" s="9">
        <v>14215646878</v>
      </c>
      <c r="P38" s="9"/>
      <c r="Q38" s="9">
        <v>1953499</v>
      </c>
      <c r="R38" s="9"/>
      <c r="S38" s="9">
        <v>17390</v>
      </c>
      <c r="T38" s="9"/>
      <c r="U38" s="9">
        <v>41739937514</v>
      </c>
      <c r="V38" s="9"/>
      <c r="W38" s="9">
        <v>33769218091.720501</v>
      </c>
      <c r="X38" s="5"/>
      <c r="Y38" s="10">
        <v>8.5324483405156987E-3</v>
      </c>
    </row>
    <row r="39" spans="1:25" x14ac:dyDescent="0.55000000000000004">
      <c r="A39" s="1" t="s">
        <v>45</v>
      </c>
      <c r="C39" s="9">
        <v>1030694</v>
      </c>
      <c r="D39" s="9"/>
      <c r="E39" s="9">
        <v>44901413297</v>
      </c>
      <c r="F39" s="9"/>
      <c r="G39" s="9">
        <v>53615296528.731003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1030694</v>
      </c>
      <c r="R39" s="9"/>
      <c r="S39" s="9">
        <v>54740</v>
      </c>
      <c r="T39" s="9"/>
      <c r="U39" s="9">
        <v>44901413297</v>
      </c>
      <c r="V39" s="9"/>
      <c r="W39" s="9">
        <v>56084489432.117996</v>
      </c>
      <c r="X39" s="5"/>
      <c r="Y39" s="10">
        <v>1.417083473724471E-2</v>
      </c>
    </row>
    <row r="40" spans="1:25" x14ac:dyDescent="0.55000000000000004">
      <c r="A40" s="1" t="s">
        <v>46</v>
      </c>
      <c r="C40" s="9">
        <v>2832939</v>
      </c>
      <c r="D40" s="9"/>
      <c r="E40" s="9">
        <v>32145293190</v>
      </c>
      <c r="F40" s="9"/>
      <c r="G40" s="9">
        <v>33060814572.033001</v>
      </c>
      <c r="H40" s="9"/>
      <c r="I40" s="9">
        <v>0</v>
      </c>
      <c r="J40" s="9"/>
      <c r="K40" s="9">
        <v>0</v>
      </c>
      <c r="L40" s="9"/>
      <c r="M40" s="9">
        <v>-652475</v>
      </c>
      <c r="N40" s="9"/>
      <c r="O40" s="9">
        <v>6933947638</v>
      </c>
      <c r="P40" s="9"/>
      <c r="Q40" s="9">
        <v>2180464</v>
      </c>
      <c r="R40" s="9"/>
      <c r="S40" s="9">
        <v>9920</v>
      </c>
      <c r="T40" s="9"/>
      <c r="U40" s="9">
        <v>24741674490</v>
      </c>
      <c r="V40" s="9"/>
      <c r="W40" s="9">
        <v>21501503172.863998</v>
      </c>
      <c r="X40" s="5"/>
      <c r="Y40" s="10">
        <v>5.4327720756696188E-3</v>
      </c>
    </row>
    <row r="41" spans="1:25" x14ac:dyDescent="0.55000000000000004">
      <c r="A41" s="1" t="s">
        <v>47</v>
      </c>
      <c r="C41" s="9">
        <v>2301615</v>
      </c>
      <c r="D41" s="9"/>
      <c r="E41" s="9">
        <v>78315195441</v>
      </c>
      <c r="F41" s="9"/>
      <c r="G41" s="9">
        <v>76050473788.529999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2301615</v>
      </c>
      <c r="R41" s="9"/>
      <c r="S41" s="9">
        <v>11320</v>
      </c>
      <c r="T41" s="9"/>
      <c r="U41" s="9">
        <v>27642839601</v>
      </c>
      <c r="V41" s="9"/>
      <c r="W41" s="9">
        <v>25899258823.290001</v>
      </c>
      <c r="X41" s="5"/>
      <c r="Y41" s="10">
        <v>6.5439503919561574E-3</v>
      </c>
    </row>
    <row r="42" spans="1:25" x14ac:dyDescent="0.55000000000000004">
      <c r="A42" s="1" t="s">
        <v>48</v>
      </c>
      <c r="C42" s="9">
        <v>3834613</v>
      </c>
      <c r="D42" s="9"/>
      <c r="E42" s="9">
        <v>59003891900</v>
      </c>
      <c r="F42" s="9"/>
      <c r="G42" s="9">
        <v>63504538897.149002</v>
      </c>
      <c r="H42" s="9"/>
      <c r="I42" s="9">
        <v>5368458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9203071</v>
      </c>
      <c r="R42" s="9"/>
      <c r="S42" s="9">
        <v>6510</v>
      </c>
      <c r="T42" s="9"/>
      <c r="U42" s="9">
        <v>59003891900</v>
      </c>
      <c r="V42" s="9"/>
      <c r="W42" s="9">
        <v>59555515856.350502</v>
      </c>
      <c r="X42" s="5"/>
      <c r="Y42" s="10">
        <v>1.5047856928664359E-2</v>
      </c>
    </row>
    <row r="43" spans="1:25" x14ac:dyDescent="0.55000000000000004">
      <c r="A43" s="1" t="s">
        <v>49</v>
      </c>
      <c r="C43" s="9">
        <v>1369252</v>
      </c>
      <c r="D43" s="9"/>
      <c r="E43" s="9">
        <v>42826258517</v>
      </c>
      <c r="F43" s="9"/>
      <c r="G43" s="9">
        <v>35375117666.094002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1369252</v>
      </c>
      <c r="R43" s="9"/>
      <c r="S43" s="9">
        <v>24180</v>
      </c>
      <c r="T43" s="9"/>
      <c r="U43" s="9">
        <v>42826258517</v>
      </c>
      <c r="V43" s="9"/>
      <c r="W43" s="9">
        <v>32911517705.507999</v>
      </c>
      <c r="X43" s="5"/>
      <c r="Y43" s="10">
        <v>8.3157336917749018E-3</v>
      </c>
    </row>
    <row r="44" spans="1:25" x14ac:dyDescent="0.55000000000000004">
      <c r="A44" s="1" t="s">
        <v>50</v>
      </c>
      <c r="C44" s="9">
        <v>7260492</v>
      </c>
      <c r="D44" s="9"/>
      <c r="E44" s="9">
        <v>49106390791</v>
      </c>
      <c r="F44" s="9"/>
      <c r="G44" s="9">
        <v>76142431365.929993</v>
      </c>
      <c r="H44" s="9"/>
      <c r="I44" s="9">
        <v>0</v>
      </c>
      <c r="J44" s="9"/>
      <c r="K44" s="9">
        <v>0</v>
      </c>
      <c r="L44" s="9"/>
      <c r="M44" s="9">
        <v>-1500000</v>
      </c>
      <c r="N44" s="9"/>
      <c r="O44" s="9">
        <v>17803921497</v>
      </c>
      <c r="P44" s="9"/>
      <c r="Q44" s="9">
        <v>5760492</v>
      </c>
      <c r="R44" s="9"/>
      <c r="S44" s="9">
        <v>10880</v>
      </c>
      <c r="T44" s="9"/>
      <c r="U44" s="9">
        <v>38961129810</v>
      </c>
      <c r="V44" s="9"/>
      <c r="W44" s="9">
        <v>62301241749.888</v>
      </c>
      <c r="X44" s="5"/>
      <c r="Y44" s="10">
        <v>1.5741617864442999E-2</v>
      </c>
    </row>
    <row r="45" spans="1:25" x14ac:dyDescent="0.55000000000000004">
      <c r="A45" s="1" t="s">
        <v>51</v>
      </c>
      <c r="C45" s="9">
        <v>2148571</v>
      </c>
      <c r="D45" s="9"/>
      <c r="E45" s="9">
        <v>30666179320</v>
      </c>
      <c r="F45" s="9"/>
      <c r="G45" s="9">
        <v>35170004570.990898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2148571</v>
      </c>
      <c r="R45" s="9"/>
      <c r="S45" s="9">
        <v>16822</v>
      </c>
      <c r="T45" s="9"/>
      <c r="U45" s="9">
        <v>30666179320</v>
      </c>
      <c r="V45" s="9"/>
      <c r="W45" s="9">
        <v>35928208956.896103</v>
      </c>
      <c r="X45" s="5"/>
      <c r="Y45" s="10">
        <v>9.0779592840833454E-3</v>
      </c>
    </row>
    <row r="46" spans="1:25" x14ac:dyDescent="0.55000000000000004">
      <c r="A46" s="1" t="s">
        <v>52</v>
      </c>
      <c r="C46" s="9">
        <v>487852</v>
      </c>
      <c r="D46" s="9"/>
      <c r="E46" s="9">
        <v>407391063</v>
      </c>
      <c r="F46" s="9"/>
      <c r="G46" s="9">
        <v>1616335952.2398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487852</v>
      </c>
      <c r="R46" s="9"/>
      <c r="S46" s="9">
        <v>3040</v>
      </c>
      <c r="T46" s="9"/>
      <c r="U46" s="9">
        <v>407391063</v>
      </c>
      <c r="V46" s="9"/>
      <c r="W46" s="9">
        <v>1474245813.0239999</v>
      </c>
      <c r="X46" s="5"/>
      <c r="Y46" s="10">
        <v>3.7249681667734353E-4</v>
      </c>
    </row>
    <row r="47" spans="1:25" x14ac:dyDescent="0.55000000000000004">
      <c r="A47" s="1" t="s">
        <v>53</v>
      </c>
      <c r="C47" s="9">
        <v>3515717</v>
      </c>
      <c r="D47" s="9"/>
      <c r="E47" s="9">
        <v>59124760401</v>
      </c>
      <c r="F47" s="9"/>
      <c r="G47" s="9">
        <v>57070059241.2705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3515717</v>
      </c>
      <c r="R47" s="9"/>
      <c r="S47" s="9">
        <v>15840</v>
      </c>
      <c r="T47" s="9"/>
      <c r="U47" s="9">
        <v>59124760401</v>
      </c>
      <c r="V47" s="9"/>
      <c r="W47" s="9">
        <v>55357607984.183998</v>
      </c>
      <c r="X47" s="5"/>
      <c r="Y47" s="10">
        <v>1.3987174032180985E-2</v>
      </c>
    </row>
    <row r="48" spans="1:25" x14ac:dyDescent="0.55000000000000004">
      <c r="A48" s="1" t="s">
        <v>54</v>
      </c>
      <c r="C48" s="9">
        <v>5098968</v>
      </c>
      <c r="D48" s="9"/>
      <c r="E48" s="9">
        <v>81996702125</v>
      </c>
      <c r="F48" s="9"/>
      <c r="G48" s="9">
        <v>178567804616.29199</v>
      </c>
      <c r="H48" s="9"/>
      <c r="I48" s="9">
        <v>307841</v>
      </c>
      <c r="J48" s="9"/>
      <c r="K48" s="9">
        <v>10528040314</v>
      </c>
      <c r="L48" s="9"/>
      <c r="M48" s="9">
        <v>-887558</v>
      </c>
      <c r="N48" s="9"/>
      <c r="O48" s="9">
        <v>28155067320</v>
      </c>
      <c r="P48" s="9"/>
      <c r="Q48" s="9">
        <v>4519251</v>
      </c>
      <c r="R48" s="9"/>
      <c r="S48" s="9">
        <v>31550</v>
      </c>
      <c r="T48" s="9"/>
      <c r="U48" s="9">
        <v>78251887822</v>
      </c>
      <c r="V48" s="9"/>
      <c r="W48" s="9">
        <v>141734003954.15302</v>
      </c>
      <c r="X48" s="5"/>
      <c r="Y48" s="10">
        <v>3.5811846858537791E-2</v>
      </c>
    </row>
    <row r="49" spans="1:25" x14ac:dyDescent="0.55000000000000004">
      <c r="A49" s="1" t="s">
        <v>55</v>
      </c>
      <c r="C49" s="9">
        <v>621795</v>
      </c>
      <c r="D49" s="9"/>
      <c r="E49" s="9">
        <v>10805350054</v>
      </c>
      <c r="F49" s="9"/>
      <c r="G49" s="9">
        <v>4363752957.4350004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621795</v>
      </c>
      <c r="R49" s="9"/>
      <c r="S49" s="9">
        <v>6900</v>
      </c>
      <c r="T49" s="9"/>
      <c r="U49" s="9">
        <v>10805350054</v>
      </c>
      <c r="V49" s="9"/>
      <c r="W49" s="9">
        <v>4264857706.2750001</v>
      </c>
      <c r="X49" s="5"/>
      <c r="Y49" s="10">
        <v>1.0775990714266403E-3</v>
      </c>
    </row>
    <row r="50" spans="1:25" x14ac:dyDescent="0.55000000000000004">
      <c r="A50" s="1" t="s">
        <v>56</v>
      </c>
      <c r="C50" s="9">
        <v>3327817</v>
      </c>
      <c r="D50" s="9"/>
      <c r="E50" s="9">
        <v>30182560138</v>
      </c>
      <c r="F50" s="9"/>
      <c r="G50" s="9">
        <v>26960334384.127499</v>
      </c>
      <c r="H50" s="9"/>
      <c r="I50" s="9">
        <v>0</v>
      </c>
      <c r="J50" s="9"/>
      <c r="K50" s="9">
        <v>0</v>
      </c>
      <c r="L50" s="9"/>
      <c r="M50" s="9">
        <v>-1200000</v>
      </c>
      <c r="N50" s="9"/>
      <c r="O50" s="9">
        <v>9761571076</v>
      </c>
      <c r="P50" s="9"/>
      <c r="Q50" s="9">
        <v>2127817</v>
      </c>
      <c r="R50" s="9"/>
      <c r="S50" s="9">
        <v>7520</v>
      </c>
      <c r="T50" s="9"/>
      <c r="U50" s="9">
        <v>19298826997</v>
      </c>
      <c r="V50" s="9"/>
      <c r="W50" s="9">
        <v>15905976796.152</v>
      </c>
      <c r="X50" s="5"/>
      <c r="Y50" s="10">
        <v>4.0189537391712143E-3</v>
      </c>
    </row>
    <row r="51" spans="1:25" x14ac:dyDescent="0.55000000000000004">
      <c r="A51" s="1" t="s">
        <v>57</v>
      </c>
      <c r="C51" s="9">
        <v>5258210</v>
      </c>
      <c r="D51" s="9"/>
      <c r="E51" s="9">
        <v>36561535623</v>
      </c>
      <c r="F51" s="9"/>
      <c r="G51" s="9">
        <v>70720276991.264999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5258210</v>
      </c>
      <c r="R51" s="9"/>
      <c r="S51" s="9">
        <v>13290</v>
      </c>
      <c r="T51" s="9"/>
      <c r="U51" s="9">
        <v>36561535623</v>
      </c>
      <c r="V51" s="9"/>
      <c r="W51" s="9">
        <v>69465815315.145004</v>
      </c>
      <c r="X51" s="5"/>
      <c r="Y51" s="10">
        <v>1.7551886425039843E-2</v>
      </c>
    </row>
    <row r="52" spans="1:25" x14ac:dyDescent="0.55000000000000004">
      <c r="A52" s="1" t="s">
        <v>58</v>
      </c>
      <c r="C52" s="9">
        <v>816764</v>
      </c>
      <c r="D52" s="9"/>
      <c r="E52" s="9">
        <v>23006497461</v>
      </c>
      <c r="F52" s="9"/>
      <c r="G52" s="9">
        <v>39301849233.059402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816764</v>
      </c>
      <c r="R52" s="9"/>
      <c r="S52" s="9">
        <v>47575</v>
      </c>
      <c r="T52" s="9"/>
      <c r="U52" s="9">
        <v>23006497461</v>
      </c>
      <c r="V52" s="9"/>
      <c r="W52" s="9">
        <v>38626344893.565002</v>
      </c>
      <c r="X52" s="5"/>
      <c r="Y52" s="10">
        <v>9.7596956936379618E-3</v>
      </c>
    </row>
    <row r="53" spans="1:25" x14ac:dyDescent="0.55000000000000004">
      <c r="A53" s="1" t="s">
        <v>59</v>
      </c>
      <c r="C53" s="9">
        <v>4506080</v>
      </c>
      <c r="D53" s="9"/>
      <c r="E53" s="9">
        <v>91501340875</v>
      </c>
      <c r="F53" s="9"/>
      <c r="G53" s="9">
        <v>87139695681</v>
      </c>
      <c r="H53" s="9"/>
      <c r="I53" s="9">
        <v>150000</v>
      </c>
      <c r="J53" s="9"/>
      <c r="K53" s="9">
        <v>2568111988</v>
      </c>
      <c r="L53" s="9"/>
      <c r="M53" s="9">
        <v>0</v>
      </c>
      <c r="N53" s="9"/>
      <c r="O53" s="9">
        <v>0</v>
      </c>
      <c r="P53" s="9"/>
      <c r="Q53" s="9">
        <v>4656080</v>
      </c>
      <c r="R53" s="9"/>
      <c r="S53" s="9">
        <v>17431</v>
      </c>
      <c r="T53" s="9"/>
      <c r="U53" s="9">
        <v>94069452863</v>
      </c>
      <c r="V53" s="9"/>
      <c r="W53" s="9">
        <v>80677227703.643997</v>
      </c>
      <c r="X53" s="5"/>
      <c r="Y53" s="10">
        <v>2.0384667354976134E-2</v>
      </c>
    </row>
    <row r="54" spans="1:25" x14ac:dyDescent="0.55000000000000004">
      <c r="A54" s="1" t="s">
        <v>60</v>
      </c>
      <c r="C54" s="9">
        <v>3606085</v>
      </c>
      <c r="D54" s="9"/>
      <c r="E54" s="9">
        <v>14561471513</v>
      </c>
      <c r="F54" s="9"/>
      <c r="G54" s="9">
        <v>13080310470.2183</v>
      </c>
      <c r="H54" s="9"/>
      <c r="I54" s="9">
        <v>4497973</v>
      </c>
      <c r="J54" s="9"/>
      <c r="K54" s="9">
        <v>15296885514</v>
      </c>
      <c r="L54" s="9"/>
      <c r="M54" s="9">
        <v>0</v>
      </c>
      <c r="N54" s="9"/>
      <c r="O54" s="9">
        <v>0</v>
      </c>
      <c r="P54" s="9"/>
      <c r="Q54" s="9">
        <v>8104058</v>
      </c>
      <c r="R54" s="9"/>
      <c r="S54" s="9">
        <v>3696</v>
      </c>
      <c r="T54" s="9"/>
      <c r="U54" s="9">
        <v>29858357027</v>
      </c>
      <c r="V54" s="9"/>
      <c r="W54" s="9">
        <v>29774380383</v>
      </c>
      <c r="X54" s="5"/>
      <c r="Y54" s="10">
        <v>7.5230750619925905E-3</v>
      </c>
    </row>
    <row r="55" spans="1:25" x14ac:dyDescent="0.55000000000000004">
      <c r="A55" s="1" t="s">
        <v>61</v>
      </c>
      <c r="C55" s="9">
        <v>4411150</v>
      </c>
      <c r="D55" s="9"/>
      <c r="E55" s="9">
        <v>76979979049</v>
      </c>
      <c r="F55" s="9"/>
      <c r="G55" s="9">
        <v>82348490687.850006</v>
      </c>
      <c r="H55" s="9"/>
      <c r="I55" s="9">
        <v>2000000</v>
      </c>
      <c r="J55" s="9"/>
      <c r="K55" s="9">
        <v>35733129453</v>
      </c>
      <c r="L55" s="9"/>
      <c r="M55" s="9">
        <v>0</v>
      </c>
      <c r="N55" s="9"/>
      <c r="O55" s="9">
        <v>0</v>
      </c>
      <c r="P55" s="9"/>
      <c r="Q55" s="9">
        <v>6411150</v>
      </c>
      <c r="R55" s="9"/>
      <c r="S55" s="9">
        <v>16000</v>
      </c>
      <c r="T55" s="9"/>
      <c r="U55" s="9">
        <v>112713108502</v>
      </c>
      <c r="V55" s="9"/>
      <c r="W55" s="9">
        <v>101968058520</v>
      </c>
      <c r="X55" s="5"/>
      <c r="Y55" s="10">
        <v>2.5764208971065763E-2</v>
      </c>
    </row>
    <row r="56" spans="1:25" x14ac:dyDescent="0.55000000000000004">
      <c r="A56" s="1" t="s">
        <v>62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v>49816</v>
      </c>
      <c r="J56" s="9"/>
      <c r="K56" s="9">
        <v>23254298640</v>
      </c>
      <c r="L56" s="9"/>
      <c r="M56" s="9">
        <v>0</v>
      </c>
      <c r="N56" s="9"/>
      <c r="O56" s="9">
        <v>0</v>
      </c>
      <c r="P56" s="9"/>
      <c r="Q56" s="9">
        <v>49816</v>
      </c>
      <c r="R56" s="9"/>
      <c r="S56" s="9">
        <v>440170</v>
      </c>
      <c r="T56" s="9"/>
      <c r="U56" s="9">
        <v>23254298640</v>
      </c>
      <c r="V56" s="9"/>
      <c r="W56" s="9">
        <v>21797040043.116001</v>
      </c>
      <c r="X56" s="5"/>
      <c r="Y56" s="10">
        <v>5.5074452016891156E-3</v>
      </c>
    </row>
    <row r="57" spans="1:25" x14ac:dyDescent="0.55000000000000004">
      <c r="A57" s="1" t="s">
        <v>63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v>5453995</v>
      </c>
      <c r="J57" s="9"/>
      <c r="K57" s="9">
        <v>47633680409</v>
      </c>
      <c r="L57" s="9"/>
      <c r="M57" s="9">
        <v>0</v>
      </c>
      <c r="N57" s="9"/>
      <c r="O57" s="9">
        <v>0</v>
      </c>
      <c r="P57" s="9"/>
      <c r="Q57" s="9">
        <v>5453995</v>
      </c>
      <c r="R57" s="9"/>
      <c r="S57" s="9">
        <v>9460</v>
      </c>
      <c r="T57" s="9"/>
      <c r="U57" s="9">
        <v>47633680409</v>
      </c>
      <c r="V57" s="9"/>
      <c r="W57" s="9">
        <v>51287803683.434998</v>
      </c>
      <c r="X57" s="5"/>
      <c r="Y57" s="10">
        <v>1.2958858989237678E-2</v>
      </c>
    </row>
    <row r="58" spans="1:25" x14ac:dyDescent="0.55000000000000004">
      <c r="A58" s="1" t="s">
        <v>77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v>100000</v>
      </c>
      <c r="J58" s="9"/>
      <c r="K58" s="9">
        <v>2587577663</v>
      </c>
      <c r="L58" s="9"/>
      <c r="M58" s="9">
        <v>0</v>
      </c>
      <c r="N58" s="9"/>
      <c r="O58" s="9">
        <v>0</v>
      </c>
      <c r="P58" s="9"/>
      <c r="Q58" s="9">
        <v>100000</v>
      </c>
      <c r="R58" s="9"/>
      <c r="S58" s="9">
        <v>27050</v>
      </c>
      <c r="T58" s="9"/>
      <c r="U58" s="9">
        <v>2587577663</v>
      </c>
      <c r="V58" s="9"/>
      <c r="W58" s="9">
        <v>2688905250</v>
      </c>
      <c r="X58" s="5"/>
      <c r="Y58" s="10">
        <v>6.7940409741946539E-4</v>
      </c>
    </row>
    <row r="59" spans="1:25" x14ac:dyDescent="0.55000000000000004">
      <c r="A59" s="1" t="s">
        <v>78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v>4603230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4603230</v>
      </c>
      <c r="R59" s="9"/>
      <c r="S59" s="9">
        <v>8390</v>
      </c>
      <c r="T59" s="9"/>
      <c r="U59" s="9">
        <v>50672355840</v>
      </c>
      <c r="V59" s="9"/>
      <c r="W59" s="9">
        <v>38391304156.785004</v>
      </c>
      <c r="X59" s="5"/>
      <c r="Y59" s="10">
        <v>9.7003080898431376E-3</v>
      </c>
    </row>
    <row r="60" spans="1:25" ht="24.75" thickBot="1" x14ac:dyDescent="0.6">
      <c r="C60" s="5"/>
      <c r="D60" s="5"/>
      <c r="E60" s="8">
        <f>SUM(E9:E59)</f>
        <v>1805571457575</v>
      </c>
      <c r="F60" s="5"/>
      <c r="G60" s="8">
        <f>SUM(G9:G59)</f>
        <v>2262162496691.5146</v>
      </c>
      <c r="H60" s="5"/>
      <c r="I60" s="5"/>
      <c r="J60" s="5"/>
      <c r="K60" s="8">
        <f>SUM(K9:K59)</f>
        <v>176711802125</v>
      </c>
      <c r="L60" s="5"/>
      <c r="M60" s="5"/>
      <c r="N60" s="5"/>
      <c r="O60" s="8">
        <f>SUM(O9:O59)</f>
        <v>92830437765</v>
      </c>
      <c r="P60" s="5"/>
      <c r="Q60" s="5"/>
      <c r="R60" s="5"/>
      <c r="S60" s="5"/>
      <c r="T60" s="5"/>
      <c r="U60" s="8">
        <f>SUM(U9:U59)</f>
        <v>1910545670694</v>
      </c>
      <c r="V60" s="5"/>
      <c r="W60" s="8">
        <f>SUM(W9:W59)</f>
        <v>2218555784088.0239</v>
      </c>
      <c r="X60" s="5"/>
      <c r="Y60" s="11">
        <f>SUM(Y9:Y59)</f>
        <v>0.56056117636092173</v>
      </c>
    </row>
    <row r="61" spans="1:25" ht="24.75" thickTop="1" x14ac:dyDescent="0.55000000000000004">
      <c r="G61" s="3"/>
      <c r="W61" s="3"/>
    </row>
    <row r="62" spans="1:25" x14ac:dyDescent="0.55000000000000004">
      <c r="G62" s="3"/>
      <c r="W62" s="3"/>
      <c r="Y62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topLeftCell="A22" workbookViewId="0">
      <selection activeCell="O36" sqref="O36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.8554687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7" ht="24.75" x14ac:dyDescent="0.55000000000000004">
      <c r="A6" s="22" t="s">
        <v>82</v>
      </c>
      <c r="B6" s="22" t="s">
        <v>82</v>
      </c>
      <c r="C6" s="22" t="s">
        <v>82</v>
      </c>
      <c r="D6" s="22" t="s">
        <v>82</v>
      </c>
      <c r="E6" s="22" t="s">
        <v>82</v>
      </c>
      <c r="F6" s="22" t="s">
        <v>82</v>
      </c>
      <c r="G6" s="22" t="s">
        <v>82</v>
      </c>
      <c r="H6" s="22" t="s">
        <v>82</v>
      </c>
      <c r="I6" s="22" t="s">
        <v>82</v>
      </c>
      <c r="J6" s="22" t="s">
        <v>82</v>
      </c>
      <c r="K6" s="22" t="s">
        <v>82</v>
      </c>
      <c r="L6" s="22" t="s">
        <v>82</v>
      </c>
      <c r="M6" s="22" t="s">
        <v>82</v>
      </c>
      <c r="O6" s="22" t="s">
        <v>267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 x14ac:dyDescent="0.55000000000000004">
      <c r="A7" s="21" t="s">
        <v>83</v>
      </c>
      <c r="C7" s="21" t="s">
        <v>84</v>
      </c>
      <c r="E7" s="24" t="s">
        <v>85</v>
      </c>
      <c r="G7" s="24" t="s">
        <v>86</v>
      </c>
      <c r="I7" s="24" t="s">
        <v>87</v>
      </c>
      <c r="K7" s="24" t="s">
        <v>88</v>
      </c>
      <c r="M7" s="24" t="s">
        <v>81</v>
      </c>
      <c r="O7" s="21" t="s">
        <v>7</v>
      </c>
      <c r="Q7" s="21" t="s">
        <v>8</v>
      </c>
      <c r="S7" s="24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89</v>
      </c>
      <c r="AG7" s="21" t="s">
        <v>8</v>
      </c>
      <c r="AI7" s="21" t="s">
        <v>9</v>
      </c>
      <c r="AK7" s="21" t="s">
        <v>13</v>
      </c>
    </row>
    <row r="8" spans="1:37" ht="24.75" x14ac:dyDescent="0.55000000000000004">
      <c r="A8" s="22" t="s">
        <v>83</v>
      </c>
      <c r="C8" s="22" t="s">
        <v>84</v>
      </c>
      <c r="E8" s="22" t="s">
        <v>85</v>
      </c>
      <c r="G8" s="22" t="s">
        <v>86</v>
      </c>
      <c r="I8" s="22" t="s">
        <v>87</v>
      </c>
      <c r="K8" s="22" t="s">
        <v>88</v>
      </c>
      <c r="M8" s="22" t="s">
        <v>81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89</v>
      </c>
      <c r="AG8" s="22" t="s">
        <v>8</v>
      </c>
      <c r="AI8" s="22" t="s">
        <v>9</v>
      </c>
      <c r="AK8" s="22" t="s">
        <v>13</v>
      </c>
    </row>
    <row r="9" spans="1:37" x14ac:dyDescent="0.55000000000000004">
      <c r="A9" s="1" t="s">
        <v>90</v>
      </c>
      <c r="C9" s="5" t="s">
        <v>91</v>
      </c>
      <c r="D9" s="5"/>
      <c r="E9" s="5" t="s">
        <v>91</v>
      </c>
      <c r="F9" s="5"/>
      <c r="G9" s="5" t="s">
        <v>92</v>
      </c>
      <c r="H9" s="5"/>
      <c r="I9" s="5" t="s">
        <v>93</v>
      </c>
      <c r="J9" s="5"/>
      <c r="K9" s="6">
        <v>0</v>
      </c>
      <c r="L9" s="5"/>
      <c r="M9" s="6">
        <v>0</v>
      </c>
      <c r="N9" s="5"/>
      <c r="O9" s="6">
        <v>19845</v>
      </c>
      <c r="P9" s="5"/>
      <c r="Q9" s="6">
        <v>16973633277</v>
      </c>
      <c r="R9" s="5"/>
      <c r="S9" s="6">
        <v>19096378248</v>
      </c>
      <c r="T9" s="5"/>
      <c r="U9" s="6">
        <v>0</v>
      </c>
      <c r="V9" s="5"/>
      <c r="W9" s="6">
        <v>0</v>
      </c>
      <c r="X9" s="5"/>
      <c r="Y9" s="6">
        <v>0</v>
      </c>
      <c r="Z9" s="5"/>
      <c r="AA9" s="6">
        <v>0</v>
      </c>
      <c r="AB9" s="6"/>
      <c r="AC9" s="6">
        <v>19845</v>
      </c>
      <c r="AD9" s="5"/>
      <c r="AE9" s="6">
        <v>978243</v>
      </c>
      <c r="AF9" s="5"/>
      <c r="AG9" s="6">
        <v>16973633277</v>
      </c>
      <c r="AH9" s="5"/>
      <c r="AI9" s="6">
        <v>19409713686</v>
      </c>
      <c r="AJ9" s="5"/>
      <c r="AK9" s="10">
        <v>4.9042408645700976E-3</v>
      </c>
    </row>
    <row r="10" spans="1:37" x14ac:dyDescent="0.55000000000000004">
      <c r="A10" s="1" t="s">
        <v>69</v>
      </c>
      <c r="C10" s="5" t="s">
        <v>91</v>
      </c>
      <c r="D10" s="5"/>
      <c r="E10" s="5" t="s">
        <v>91</v>
      </c>
      <c r="F10" s="5"/>
      <c r="G10" s="5" t="s">
        <v>94</v>
      </c>
      <c r="H10" s="5"/>
      <c r="I10" s="5" t="s">
        <v>95</v>
      </c>
      <c r="J10" s="5"/>
      <c r="K10" s="6">
        <v>0</v>
      </c>
      <c r="L10" s="5"/>
      <c r="M10" s="6">
        <v>0</v>
      </c>
      <c r="N10" s="5"/>
      <c r="O10" s="6">
        <v>81134</v>
      </c>
      <c r="P10" s="5"/>
      <c r="Q10" s="6">
        <v>75974871068</v>
      </c>
      <c r="R10" s="5"/>
      <c r="S10" s="6">
        <v>77769554316</v>
      </c>
      <c r="T10" s="5"/>
      <c r="U10" s="6">
        <v>523</v>
      </c>
      <c r="V10" s="5"/>
      <c r="W10" s="6">
        <v>502711880</v>
      </c>
      <c r="X10" s="5"/>
      <c r="Y10" s="6">
        <v>0</v>
      </c>
      <c r="Z10" s="5"/>
      <c r="AA10" s="6">
        <v>0</v>
      </c>
      <c r="AB10" s="6"/>
      <c r="AC10" s="6">
        <v>81657</v>
      </c>
      <c r="AD10" s="5"/>
      <c r="AE10" s="6">
        <v>973976</v>
      </c>
      <c r="AF10" s="5"/>
      <c r="AG10" s="6">
        <v>76477582947</v>
      </c>
      <c r="AH10" s="5"/>
      <c r="AI10" s="6">
        <v>79517543064</v>
      </c>
      <c r="AJ10" s="5"/>
      <c r="AK10" s="10">
        <v>2.0091650523725368E-2</v>
      </c>
    </row>
    <row r="11" spans="1:37" x14ac:dyDescent="0.55000000000000004">
      <c r="A11" s="1" t="s">
        <v>68</v>
      </c>
      <c r="C11" s="5" t="s">
        <v>91</v>
      </c>
      <c r="D11" s="5"/>
      <c r="E11" s="5" t="s">
        <v>91</v>
      </c>
      <c r="F11" s="5"/>
      <c r="G11" s="5" t="s">
        <v>96</v>
      </c>
      <c r="H11" s="5"/>
      <c r="I11" s="5" t="s">
        <v>97</v>
      </c>
      <c r="J11" s="5"/>
      <c r="K11" s="6">
        <v>0</v>
      </c>
      <c r="L11" s="5"/>
      <c r="M11" s="6">
        <v>0</v>
      </c>
      <c r="N11" s="5"/>
      <c r="O11" s="6">
        <v>105487</v>
      </c>
      <c r="P11" s="5"/>
      <c r="Q11" s="6">
        <v>95886798798</v>
      </c>
      <c r="R11" s="5"/>
      <c r="S11" s="6">
        <v>99485425896</v>
      </c>
      <c r="T11" s="5"/>
      <c r="U11" s="6">
        <v>21002</v>
      </c>
      <c r="V11" s="5"/>
      <c r="W11" s="6">
        <v>19932610421</v>
      </c>
      <c r="X11" s="5"/>
      <c r="Y11" s="6">
        <v>0</v>
      </c>
      <c r="Z11" s="5"/>
      <c r="AA11" s="6">
        <v>0</v>
      </c>
      <c r="AB11" s="6"/>
      <c r="AC11" s="6">
        <v>126489</v>
      </c>
      <c r="AD11" s="5"/>
      <c r="AE11" s="6">
        <v>958973</v>
      </c>
      <c r="AF11" s="5"/>
      <c r="AG11" s="6">
        <v>115819409218</v>
      </c>
      <c r="AH11" s="5"/>
      <c r="AI11" s="6">
        <v>121277550256</v>
      </c>
      <c r="AJ11" s="5"/>
      <c r="AK11" s="10">
        <v>3.0643126814870674E-2</v>
      </c>
    </row>
    <row r="12" spans="1:37" x14ac:dyDescent="0.55000000000000004">
      <c r="A12" s="1" t="s">
        <v>64</v>
      </c>
      <c r="C12" s="5" t="s">
        <v>91</v>
      </c>
      <c r="D12" s="5"/>
      <c r="E12" s="5" t="s">
        <v>91</v>
      </c>
      <c r="F12" s="5"/>
      <c r="G12" s="5" t="s">
        <v>98</v>
      </c>
      <c r="H12" s="5"/>
      <c r="I12" s="5" t="s">
        <v>99</v>
      </c>
      <c r="J12" s="5"/>
      <c r="K12" s="6">
        <v>0</v>
      </c>
      <c r="L12" s="5"/>
      <c r="M12" s="6">
        <v>0</v>
      </c>
      <c r="N12" s="5"/>
      <c r="O12" s="6">
        <v>56908</v>
      </c>
      <c r="P12" s="5"/>
      <c r="Q12" s="6">
        <v>49879006714</v>
      </c>
      <c r="R12" s="5"/>
      <c r="S12" s="6">
        <v>50767471899</v>
      </c>
      <c r="T12" s="5"/>
      <c r="U12" s="6">
        <v>10559</v>
      </c>
      <c r="V12" s="5"/>
      <c r="W12" s="6">
        <v>9488799164</v>
      </c>
      <c r="X12" s="5"/>
      <c r="Y12" s="6">
        <v>0</v>
      </c>
      <c r="Z12" s="5"/>
      <c r="AA12" s="6">
        <v>0</v>
      </c>
      <c r="AB12" s="6"/>
      <c r="AC12" s="6">
        <v>67467</v>
      </c>
      <c r="AD12" s="5"/>
      <c r="AE12" s="6">
        <v>904547</v>
      </c>
      <c r="AF12" s="5"/>
      <c r="AG12" s="6">
        <v>59367805876</v>
      </c>
      <c r="AH12" s="5"/>
      <c r="AI12" s="6">
        <v>61016011292</v>
      </c>
      <c r="AJ12" s="5"/>
      <c r="AK12" s="10">
        <v>1.5416879445632073E-2</v>
      </c>
    </row>
    <row r="13" spans="1:37" x14ac:dyDescent="0.55000000000000004">
      <c r="A13" s="1" t="s">
        <v>65</v>
      </c>
      <c r="C13" s="5" t="s">
        <v>91</v>
      </c>
      <c r="D13" s="5"/>
      <c r="E13" s="5" t="s">
        <v>91</v>
      </c>
      <c r="F13" s="5"/>
      <c r="G13" s="5" t="s">
        <v>100</v>
      </c>
      <c r="H13" s="5"/>
      <c r="I13" s="5" t="s">
        <v>101</v>
      </c>
      <c r="J13" s="5"/>
      <c r="K13" s="6">
        <v>0</v>
      </c>
      <c r="L13" s="5"/>
      <c r="M13" s="6">
        <v>0</v>
      </c>
      <c r="N13" s="5"/>
      <c r="O13" s="6">
        <v>23636</v>
      </c>
      <c r="P13" s="5"/>
      <c r="Q13" s="6">
        <v>17581054627</v>
      </c>
      <c r="R13" s="5"/>
      <c r="S13" s="6">
        <v>20729953938</v>
      </c>
      <c r="T13" s="5"/>
      <c r="U13" s="6">
        <v>36804</v>
      </c>
      <c r="V13" s="5"/>
      <c r="W13" s="6">
        <v>32535071753</v>
      </c>
      <c r="X13" s="5"/>
      <c r="Y13" s="6">
        <v>0</v>
      </c>
      <c r="Z13" s="5"/>
      <c r="AA13" s="6">
        <v>0</v>
      </c>
      <c r="AB13" s="6"/>
      <c r="AC13" s="6">
        <v>60440</v>
      </c>
      <c r="AD13" s="5"/>
      <c r="AE13" s="6">
        <v>889838</v>
      </c>
      <c r="AF13" s="5"/>
      <c r="AG13" s="6">
        <v>50116126380</v>
      </c>
      <c r="AH13" s="5"/>
      <c r="AI13" s="6">
        <v>53772060767</v>
      </c>
      <c r="AJ13" s="5"/>
      <c r="AK13" s="10">
        <v>1.3586554755615982E-2</v>
      </c>
    </row>
    <row r="14" spans="1:37" x14ac:dyDescent="0.55000000000000004">
      <c r="A14" s="1" t="s">
        <v>66</v>
      </c>
      <c r="C14" s="5" t="s">
        <v>91</v>
      </c>
      <c r="D14" s="5"/>
      <c r="E14" s="5" t="s">
        <v>91</v>
      </c>
      <c r="F14" s="5"/>
      <c r="G14" s="5" t="s">
        <v>102</v>
      </c>
      <c r="H14" s="5"/>
      <c r="I14" s="5" t="s">
        <v>103</v>
      </c>
      <c r="J14" s="5"/>
      <c r="K14" s="6">
        <v>0</v>
      </c>
      <c r="L14" s="5"/>
      <c r="M14" s="6">
        <v>0</v>
      </c>
      <c r="N14" s="5"/>
      <c r="O14" s="6">
        <v>104571</v>
      </c>
      <c r="P14" s="5"/>
      <c r="Q14" s="6">
        <v>82446351700</v>
      </c>
      <c r="R14" s="5"/>
      <c r="S14" s="6">
        <v>90840672919</v>
      </c>
      <c r="T14" s="5"/>
      <c r="U14" s="6">
        <v>3709</v>
      </c>
      <c r="V14" s="5"/>
      <c r="W14" s="6">
        <v>3234245599</v>
      </c>
      <c r="X14" s="5"/>
      <c r="Y14" s="6">
        <v>0</v>
      </c>
      <c r="Z14" s="5"/>
      <c r="AA14" s="6">
        <v>0</v>
      </c>
      <c r="AB14" s="6"/>
      <c r="AC14" s="6">
        <v>108280</v>
      </c>
      <c r="AD14" s="5"/>
      <c r="AE14" s="6">
        <v>876725</v>
      </c>
      <c r="AF14" s="5"/>
      <c r="AG14" s="6">
        <v>85680597299</v>
      </c>
      <c r="AH14" s="5"/>
      <c r="AI14" s="6">
        <v>94914576614</v>
      </c>
      <c r="AJ14" s="5"/>
      <c r="AK14" s="10">
        <v>2.398200987423613E-2</v>
      </c>
    </row>
    <row r="15" spans="1:37" x14ac:dyDescent="0.55000000000000004">
      <c r="A15" s="1" t="s">
        <v>67</v>
      </c>
      <c r="C15" s="5" t="s">
        <v>91</v>
      </c>
      <c r="D15" s="5"/>
      <c r="E15" s="5" t="s">
        <v>91</v>
      </c>
      <c r="F15" s="5"/>
      <c r="G15" s="5" t="s">
        <v>104</v>
      </c>
      <c r="H15" s="5"/>
      <c r="I15" s="5" t="s">
        <v>105</v>
      </c>
      <c r="J15" s="5"/>
      <c r="K15" s="6">
        <v>0</v>
      </c>
      <c r="L15" s="5"/>
      <c r="M15" s="6">
        <v>0</v>
      </c>
      <c r="N15" s="5"/>
      <c r="O15" s="6">
        <v>23282</v>
      </c>
      <c r="P15" s="5"/>
      <c r="Q15" s="6">
        <v>19909820786</v>
      </c>
      <c r="R15" s="5"/>
      <c r="S15" s="6">
        <v>19899359517</v>
      </c>
      <c r="T15" s="5"/>
      <c r="U15" s="6">
        <v>30090</v>
      </c>
      <c r="V15" s="5"/>
      <c r="W15" s="6">
        <v>25892628289</v>
      </c>
      <c r="X15" s="5"/>
      <c r="Y15" s="6">
        <v>0</v>
      </c>
      <c r="Z15" s="5"/>
      <c r="AA15" s="6">
        <v>0</v>
      </c>
      <c r="AB15" s="6"/>
      <c r="AC15" s="6">
        <v>53372</v>
      </c>
      <c r="AD15" s="5"/>
      <c r="AE15" s="6">
        <v>864000</v>
      </c>
      <c r="AF15" s="5"/>
      <c r="AG15" s="6">
        <v>45802449074</v>
      </c>
      <c r="AH15" s="5"/>
      <c r="AI15" s="6">
        <v>46105049944</v>
      </c>
      <c r="AJ15" s="5"/>
      <c r="AK15" s="10">
        <v>1.16493356705978E-2</v>
      </c>
    </row>
    <row r="16" spans="1:37" x14ac:dyDescent="0.55000000000000004">
      <c r="A16" s="1" t="s">
        <v>70</v>
      </c>
      <c r="C16" s="5" t="s">
        <v>91</v>
      </c>
      <c r="D16" s="5"/>
      <c r="E16" s="5" t="s">
        <v>91</v>
      </c>
      <c r="F16" s="5"/>
      <c r="G16" s="5" t="s">
        <v>106</v>
      </c>
      <c r="H16" s="5"/>
      <c r="I16" s="5" t="s">
        <v>107</v>
      </c>
      <c r="J16" s="5"/>
      <c r="K16" s="6">
        <v>0</v>
      </c>
      <c r="L16" s="5"/>
      <c r="M16" s="6">
        <v>0</v>
      </c>
      <c r="N16" s="5"/>
      <c r="O16" s="6">
        <v>11924</v>
      </c>
      <c r="P16" s="5"/>
      <c r="Q16" s="6">
        <v>10139264387</v>
      </c>
      <c r="R16" s="5"/>
      <c r="S16" s="6">
        <v>10168470102</v>
      </c>
      <c r="T16" s="5"/>
      <c r="U16" s="6">
        <v>32080</v>
      </c>
      <c r="V16" s="5"/>
      <c r="W16" s="6">
        <v>27377950549</v>
      </c>
      <c r="X16" s="5"/>
      <c r="Y16" s="6">
        <v>0</v>
      </c>
      <c r="Z16" s="5"/>
      <c r="AA16" s="6">
        <v>0</v>
      </c>
      <c r="AB16" s="6"/>
      <c r="AC16" s="6">
        <v>44004</v>
      </c>
      <c r="AD16" s="5"/>
      <c r="AE16" s="6">
        <v>858938</v>
      </c>
      <c r="AF16" s="5"/>
      <c r="AG16" s="6">
        <v>37517214933</v>
      </c>
      <c r="AH16" s="5"/>
      <c r="AI16" s="6">
        <v>37789857098</v>
      </c>
      <c r="AJ16" s="5"/>
      <c r="AK16" s="10">
        <v>9.5483408176161161E-3</v>
      </c>
    </row>
    <row r="17" spans="1:37" x14ac:dyDescent="0.55000000000000004">
      <c r="A17" s="1" t="s">
        <v>71</v>
      </c>
      <c r="C17" s="5" t="s">
        <v>91</v>
      </c>
      <c r="D17" s="5"/>
      <c r="E17" s="5" t="s">
        <v>91</v>
      </c>
      <c r="F17" s="5"/>
      <c r="G17" s="5" t="s">
        <v>108</v>
      </c>
      <c r="H17" s="5"/>
      <c r="I17" s="5" t="s">
        <v>109</v>
      </c>
      <c r="J17" s="5"/>
      <c r="K17" s="6">
        <v>0</v>
      </c>
      <c r="L17" s="5"/>
      <c r="M17" s="6">
        <v>0</v>
      </c>
      <c r="N17" s="5"/>
      <c r="O17" s="6">
        <v>60000</v>
      </c>
      <c r="P17" s="5"/>
      <c r="Q17" s="6">
        <v>50213618812</v>
      </c>
      <c r="R17" s="5"/>
      <c r="S17" s="6">
        <v>50333635374</v>
      </c>
      <c r="T17" s="5"/>
      <c r="U17" s="6">
        <v>70000</v>
      </c>
      <c r="V17" s="5"/>
      <c r="W17" s="6">
        <v>58895401262</v>
      </c>
      <c r="X17" s="5"/>
      <c r="Y17" s="6">
        <v>0</v>
      </c>
      <c r="Z17" s="5"/>
      <c r="AA17" s="6">
        <v>0</v>
      </c>
      <c r="AB17" s="6"/>
      <c r="AC17" s="6">
        <v>130000</v>
      </c>
      <c r="AD17" s="5"/>
      <c r="AE17" s="6">
        <v>842120</v>
      </c>
      <c r="AF17" s="5"/>
      <c r="AG17" s="6">
        <v>109109020074</v>
      </c>
      <c r="AH17" s="5"/>
      <c r="AI17" s="6">
        <v>109455757547</v>
      </c>
      <c r="AJ17" s="5"/>
      <c r="AK17" s="10">
        <v>2.7656121450758957E-2</v>
      </c>
    </row>
    <row r="18" spans="1:37" x14ac:dyDescent="0.55000000000000004">
      <c r="A18" s="1" t="s">
        <v>73</v>
      </c>
      <c r="C18" s="5" t="s">
        <v>91</v>
      </c>
      <c r="D18" s="5"/>
      <c r="E18" s="5" t="s">
        <v>91</v>
      </c>
      <c r="F18" s="5"/>
      <c r="G18" s="5" t="s">
        <v>110</v>
      </c>
      <c r="H18" s="5"/>
      <c r="I18" s="5" t="s">
        <v>111</v>
      </c>
      <c r="J18" s="5"/>
      <c r="K18" s="6">
        <v>0</v>
      </c>
      <c r="L18" s="5"/>
      <c r="M18" s="6">
        <v>0</v>
      </c>
      <c r="N18" s="5"/>
      <c r="O18" s="6">
        <v>60000</v>
      </c>
      <c r="P18" s="5"/>
      <c r="Q18" s="6">
        <v>46703331586</v>
      </c>
      <c r="R18" s="5"/>
      <c r="S18" s="6">
        <v>46751024840</v>
      </c>
      <c r="T18" s="5"/>
      <c r="U18" s="6">
        <v>1108</v>
      </c>
      <c r="V18" s="5"/>
      <c r="W18" s="6">
        <v>866272429</v>
      </c>
      <c r="X18" s="5"/>
      <c r="Y18" s="6">
        <v>0</v>
      </c>
      <c r="Z18" s="5"/>
      <c r="AA18" s="6">
        <v>0</v>
      </c>
      <c r="AB18" s="6"/>
      <c r="AC18" s="6">
        <v>61108</v>
      </c>
      <c r="AD18" s="5"/>
      <c r="AE18" s="6">
        <v>780379</v>
      </c>
      <c r="AF18" s="5"/>
      <c r="AG18" s="6">
        <v>47569604015</v>
      </c>
      <c r="AH18" s="5"/>
      <c r="AI18" s="6">
        <v>47678756590</v>
      </c>
      <c r="AJ18" s="5"/>
      <c r="AK18" s="10">
        <v>1.2046963197052531E-2</v>
      </c>
    </row>
    <row r="19" spans="1:37" x14ac:dyDescent="0.55000000000000004">
      <c r="A19" s="1" t="s">
        <v>75</v>
      </c>
      <c r="C19" s="5" t="s">
        <v>91</v>
      </c>
      <c r="D19" s="5"/>
      <c r="E19" s="5" t="s">
        <v>91</v>
      </c>
      <c r="F19" s="5"/>
      <c r="G19" s="5" t="s">
        <v>112</v>
      </c>
      <c r="H19" s="5"/>
      <c r="I19" s="5" t="s">
        <v>113</v>
      </c>
      <c r="J19" s="5"/>
      <c r="K19" s="6">
        <v>0</v>
      </c>
      <c r="L19" s="5"/>
      <c r="M19" s="6">
        <v>0</v>
      </c>
      <c r="N19" s="5"/>
      <c r="O19" s="6">
        <v>60000</v>
      </c>
      <c r="P19" s="5"/>
      <c r="Q19" s="6">
        <v>46160352533</v>
      </c>
      <c r="R19" s="5"/>
      <c r="S19" s="6">
        <v>46192466097</v>
      </c>
      <c r="T19" s="5"/>
      <c r="U19" s="6">
        <v>63633</v>
      </c>
      <c r="V19" s="5"/>
      <c r="W19" s="6">
        <v>49183447597</v>
      </c>
      <c r="X19" s="5"/>
      <c r="Y19" s="6">
        <v>0</v>
      </c>
      <c r="Z19" s="5"/>
      <c r="AA19" s="6">
        <v>0</v>
      </c>
      <c r="AB19" s="6"/>
      <c r="AC19" s="6">
        <v>123633</v>
      </c>
      <c r="AD19" s="5"/>
      <c r="AE19" s="6">
        <v>770089</v>
      </c>
      <c r="AF19" s="5"/>
      <c r="AG19" s="6">
        <v>95343800129</v>
      </c>
      <c r="AH19" s="5"/>
      <c r="AI19" s="6">
        <v>95191156812</v>
      </c>
      <c r="AJ19" s="5"/>
      <c r="AK19" s="10">
        <v>2.405189322910194E-2</v>
      </c>
    </row>
    <row r="20" spans="1:37" x14ac:dyDescent="0.55000000000000004">
      <c r="A20" s="1" t="s">
        <v>74</v>
      </c>
      <c r="C20" s="5" t="s">
        <v>91</v>
      </c>
      <c r="D20" s="5"/>
      <c r="E20" s="5" t="s">
        <v>91</v>
      </c>
      <c r="F20" s="5"/>
      <c r="G20" s="5" t="s">
        <v>114</v>
      </c>
      <c r="H20" s="5"/>
      <c r="I20" s="5" t="s">
        <v>115</v>
      </c>
      <c r="J20" s="5"/>
      <c r="K20" s="6">
        <v>0</v>
      </c>
      <c r="L20" s="5"/>
      <c r="M20" s="6">
        <v>0</v>
      </c>
      <c r="N20" s="5"/>
      <c r="O20" s="6">
        <v>40000</v>
      </c>
      <c r="P20" s="5"/>
      <c r="Q20" s="6">
        <v>30090437896</v>
      </c>
      <c r="R20" s="5"/>
      <c r="S20" s="6">
        <v>30176289556</v>
      </c>
      <c r="T20" s="5"/>
      <c r="U20" s="6">
        <v>320572</v>
      </c>
      <c r="V20" s="5"/>
      <c r="W20" s="6">
        <v>243636908562</v>
      </c>
      <c r="X20" s="5"/>
      <c r="Y20" s="6">
        <v>0</v>
      </c>
      <c r="Z20" s="5"/>
      <c r="AA20" s="6">
        <v>0</v>
      </c>
      <c r="AB20" s="6"/>
      <c r="AC20" s="6">
        <v>360572</v>
      </c>
      <c r="AD20" s="5"/>
      <c r="AE20" s="6">
        <v>760297</v>
      </c>
      <c r="AF20" s="5"/>
      <c r="AG20" s="6">
        <v>273727346457</v>
      </c>
      <c r="AH20" s="5"/>
      <c r="AI20" s="6">
        <v>274092121680</v>
      </c>
      <c r="AJ20" s="5"/>
      <c r="AK20" s="10">
        <v>6.9254694095222086E-2</v>
      </c>
    </row>
    <row r="21" spans="1:37" x14ac:dyDescent="0.55000000000000004">
      <c r="A21" s="1" t="s">
        <v>72</v>
      </c>
      <c r="C21" s="5" t="s">
        <v>91</v>
      </c>
      <c r="D21" s="5"/>
      <c r="E21" s="5" t="s">
        <v>91</v>
      </c>
      <c r="F21" s="5"/>
      <c r="G21" s="5" t="s">
        <v>116</v>
      </c>
      <c r="H21" s="5"/>
      <c r="I21" s="5" t="s">
        <v>117</v>
      </c>
      <c r="J21" s="5"/>
      <c r="K21" s="6">
        <v>0</v>
      </c>
      <c r="L21" s="5"/>
      <c r="M21" s="6">
        <v>0</v>
      </c>
      <c r="N21" s="5"/>
      <c r="O21" s="6">
        <v>49197</v>
      </c>
      <c r="P21" s="5"/>
      <c r="Q21" s="6">
        <v>35781707425</v>
      </c>
      <c r="R21" s="5"/>
      <c r="S21" s="6">
        <v>35858456855</v>
      </c>
      <c r="T21" s="5"/>
      <c r="U21" s="6">
        <v>22482</v>
      </c>
      <c r="V21" s="5"/>
      <c r="W21" s="6">
        <v>16432524598</v>
      </c>
      <c r="X21" s="5"/>
      <c r="Y21" s="6">
        <v>0</v>
      </c>
      <c r="Z21" s="5"/>
      <c r="AA21" s="6">
        <v>0</v>
      </c>
      <c r="AB21" s="6"/>
      <c r="AC21" s="6">
        <v>71679</v>
      </c>
      <c r="AD21" s="5"/>
      <c r="AE21" s="6">
        <v>725112</v>
      </c>
      <c r="AF21" s="5"/>
      <c r="AG21" s="6">
        <v>52214232022</v>
      </c>
      <c r="AH21" s="5"/>
      <c r="AI21" s="6">
        <v>51965882524</v>
      </c>
      <c r="AJ21" s="5"/>
      <c r="AK21" s="10">
        <v>1.3130188768393454E-2</v>
      </c>
    </row>
    <row r="22" spans="1:37" x14ac:dyDescent="0.55000000000000004">
      <c r="A22" s="1" t="s">
        <v>79</v>
      </c>
      <c r="C22" s="5" t="s">
        <v>91</v>
      </c>
      <c r="D22" s="5"/>
      <c r="E22" s="5" t="s">
        <v>91</v>
      </c>
      <c r="F22" s="5"/>
      <c r="G22" s="5" t="s">
        <v>118</v>
      </c>
      <c r="H22" s="5"/>
      <c r="I22" s="5" t="s">
        <v>119</v>
      </c>
      <c r="J22" s="5"/>
      <c r="K22" s="6">
        <v>0</v>
      </c>
      <c r="L22" s="5"/>
      <c r="M22" s="6">
        <v>0</v>
      </c>
      <c r="N22" s="5"/>
      <c r="O22" s="6">
        <v>74709</v>
      </c>
      <c r="P22" s="5"/>
      <c r="Q22" s="6">
        <v>65567653144</v>
      </c>
      <c r="R22" s="5"/>
      <c r="S22" s="6">
        <v>73907347205</v>
      </c>
      <c r="T22" s="5"/>
      <c r="U22" s="6">
        <v>0</v>
      </c>
      <c r="V22" s="5"/>
      <c r="W22" s="6">
        <v>0</v>
      </c>
      <c r="X22" s="5"/>
      <c r="Y22" s="6">
        <v>74709</v>
      </c>
      <c r="Z22" s="5"/>
      <c r="AA22" s="6">
        <v>74709000000</v>
      </c>
      <c r="AB22" s="6"/>
      <c r="AC22" s="6">
        <v>0</v>
      </c>
      <c r="AD22" s="5"/>
      <c r="AE22" s="6">
        <v>0</v>
      </c>
      <c r="AF22" s="5"/>
      <c r="AG22" s="6">
        <v>0</v>
      </c>
      <c r="AH22" s="5"/>
      <c r="AI22" s="6">
        <v>0</v>
      </c>
      <c r="AJ22" s="5"/>
      <c r="AK22" s="10">
        <v>0</v>
      </c>
    </row>
    <row r="23" spans="1:37" x14ac:dyDescent="0.55000000000000004">
      <c r="A23" s="1" t="s">
        <v>120</v>
      </c>
      <c r="C23" s="5" t="s">
        <v>91</v>
      </c>
      <c r="D23" s="5"/>
      <c r="E23" s="5" t="s">
        <v>91</v>
      </c>
      <c r="F23" s="5"/>
      <c r="G23" s="5" t="s">
        <v>121</v>
      </c>
      <c r="H23" s="5"/>
      <c r="I23" s="5" t="s">
        <v>122</v>
      </c>
      <c r="J23" s="5"/>
      <c r="K23" s="6">
        <v>0</v>
      </c>
      <c r="L23" s="5"/>
      <c r="M23" s="6">
        <v>0</v>
      </c>
      <c r="N23" s="5"/>
      <c r="O23" s="6">
        <v>56716</v>
      </c>
      <c r="P23" s="5"/>
      <c r="Q23" s="6">
        <v>48991959113</v>
      </c>
      <c r="R23" s="5"/>
      <c r="S23" s="6">
        <v>54891931057</v>
      </c>
      <c r="T23" s="5"/>
      <c r="U23" s="6">
        <v>0</v>
      </c>
      <c r="V23" s="5"/>
      <c r="W23" s="6">
        <v>0</v>
      </c>
      <c r="X23" s="5"/>
      <c r="Y23" s="6">
        <v>0</v>
      </c>
      <c r="Z23" s="5"/>
      <c r="AA23" s="6">
        <v>0</v>
      </c>
      <c r="AB23" s="6"/>
      <c r="AC23" s="6">
        <v>56716</v>
      </c>
      <c r="AD23" s="5"/>
      <c r="AE23" s="6">
        <v>987081</v>
      </c>
      <c r="AF23" s="5"/>
      <c r="AG23" s="6">
        <v>48991959113</v>
      </c>
      <c r="AH23" s="5"/>
      <c r="AI23" s="6">
        <v>55973139025</v>
      </c>
      <c r="AJ23" s="5"/>
      <c r="AK23" s="10">
        <v>1.4142699895808668E-2</v>
      </c>
    </row>
    <row r="24" spans="1:37" x14ac:dyDescent="0.55000000000000004">
      <c r="A24" s="1" t="s">
        <v>123</v>
      </c>
      <c r="C24" s="5" t="s">
        <v>91</v>
      </c>
      <c r="D24" s="5"/>
      <c r="E24" s="5" t="s">
        <v>91</v>
      </c>
      <c r="F24" s="5"/>
      <c r="G24" s="5" t="s">
        <v>124</v>
      </c>
      <c r="H24" s="5"/>
      <c r="I24" s="5" t="s">
        <v>125</v>
      </c>
      <c r="J24" s="5"/>
      <c r="K24" s="6">
        <v>15</v>
      </c>
      <c r="L24" s="5"/>
      <c r="M24" s="6">
        <v>15</v>
      </c>
      <c r="N24" s="5"/>
      <c r="O24" s="6">
        <v>200000</v>
      </c>
      <c r="P24" s="5"/>
      <c r="Q24" s="6">
        <v>192118503125</v>
      </c>
      <c r="R24" s="5"/>
      <c r="S24" s="6">
        <v>192675071323</v>
      </c>
      <c r="T24" s="5"/>
      <c r="U24" s="6">
        <v>0</v>
      </c>
      <c r="V24" s="5"/>
      <c r="W24" s="6">
        <v>0</v>
      </c>
      <c r="X24" s="5"/>
      <c r="Y24" s="6">
        <v>0</v>
      </c>
      <c r="Z24" s="5"/>
      <c r="AA24" s="6">
        <v>0</v>
      </c>
      <c r="AB24" s="6"/>
      <c r="AC24" s="6">
        <v>200000</v>
      </c>
      <c r="AD24" s="5"/>
      <c r="AE24" s="6">
        <v>966200</v>
      </c>
      <c r="AF24" s="5"/>
      <c r="AG24" s="6">
        <v>192118503125</v>
      </c>
      <c r="AH24" s="5"/>
      <c r="AI24" s="6">
        <v>193204975250</v>
      </c>
      <c r="AJ24" s="5"/>
      <c r="AK24" s="10">
        <v>4.8816986699950202E-2</v>
      </c>
    </row>
    <row r="25" spans="1:37" x14ac:dyDescent="0.55000000000000004">
      <c r="A25" s="1" t="s">
        <v>80</v>
      </c>
      <c r="C25" s="5" t="s">
        <v>91</v>
      </c>
      <c r="D25" s="5"/>
      <c r="E25" s="5" t="s">
        <v>91</v>
      </c>
      <c r="F25" s="5"/>
      <c r="G25" s="5" t="s">
        <v>126</v>
      </c>
      <c r="H25" s="5"/>
      <c r="I25" s="5" t="s">
        <v>127</v>
      </c>
      <c r="J25" s="5"/>
      <c r="K25" s="6">
        <v>15</v>
      </c>
      <c r="L25" s="5"/>
      <c r="M25" s="6">
        <v>15</v>
      </c>
      <c r="N25" s="5"/>
      <c r="O25" s="6">
        <v>500000</v>
      </c>
      <c r="P25" s="5"/>
      <c r="Q25" s="6">
        <v>486951346998</v>
      </c>
      <c r="R25" s="5"/>
      <c r="S25" s="6">
        <v>499159510937</v>
      </c>
      <c r="T25" s="5"/>
      <c r="U25" s="6">
        <v>0</v>
      </c>
      <c r="V25" s="5"/>
      <c r="W25" s="6">
        <v>0</v>
      </c>
      <c r="X25" s="5"/>
      <c r="Y25" s="6">
        <v>500000</v>
      </c>
      <c r="Z25" s="5"/>
      <c r="AA25" s="6">
        <v>500000000000</v>
      </c>
      <c r="AB25" s="6"/>
      <c r="AC25" s="6">
        <v>0</v>
      </c>
      <c r="AD25" s="5"/>
      <c r="AE25" s="6">
        <v>0</v>
      </c>
      <c r="AF25" s="5"/>
      <c r="AG25" s="6">
        <v>0</v>
      </c>
      <c r="AH25" s="5"/>
      <c r="AI25" s="6">
        <v>0</v>
      </c>
      <c r="AJ25" s="5"/>
      <c r="AK25" s="10">
        <v>0</v>
      </c>
    </row>
    <row r="26" spans="1:37" x14ac:dyDescent="0.55000000000000004">
      <c r="A26" s="1" t="s">
        <v>128</v>
      </c>
      <c r="C26" s="5" t="s">
        <v>91</v>
      </c>
      <c r="D26" s="5"/>
      <c r="E26" s="5" t="s">
        <v>91</v>
      </c>
      <c r="F26" s="5"/>
      <c r="G26" s="5" t="s">
        <v>129</v>
      </c>
      <c r="H26" s="5"/>
      <c r="I26" s="5" t="s">
        <v>130</v>
      </c>
      <c r="J26" s="5"/>
      <c r="K26" s="6">
        <v>18</v>
      </c>
      <c r="L26" s="5"/>
      <c r="M26" s="6">
        <v>18</v>
      </c>
      <c r="N26" s="5"/>
      <c r="O26" s="6">
        <v>50000</v>
      </c>
      <c r="P26" s="5"/>
      <c r="Q26" s="6">
        <v>50009012486</v>
      </c>
      <c r="R26" s="5"/>
      <c r="S26" s="6">
        <v>49990887509</v>
      </c>
      <c r="T26" s="5"/>
      <c r="U26" s="6">
        <v>0</v>
      </c>
      <c r="V26" s="5"/>
      <c r="W26" s="6">
        <v>0</v>
      </c>
      <c r="X26" s="5"/>
      <c r="Y26" s="6">
        <v>0</v>
      </c>
      <c r="Z26" s="5"/>
      <c r="AA26" s="6">
        <v>0</v>
      </c>
      <c r="AB26" s="6"/>
      <c r="AC26" s="6">
        <v>50000</v>
      </c>
      <c r="AD26" s="5"/>
      <c r="AE26" s="6">
        <v>999999</v>
      </c>
      <c r="AF26" s="5"/>
      <c r="AG26" s="6">
        <v>50009012486</v>
      </c>
      <c r="AH26" s="5"/>
      <c r="AI26" s="6">
        <v>49990887516</v>
      </c>
      <c r="AJ26" s="5"/>
      <c r="AK26" s="10">
        <v>1.2631167949114607E-2</v>
      </c>
    </row>
    <row r="27" spans="1:37" x14ac:dyDescent="0.55000000000000004">
      <c r="A27" s="1" t="s">
        <v>131</v>
      </c>
      <c r="C27" s="5" t="s">
        <v>91</v>
      </c>
      <c r="D27" s="5"/>
      <c r="E27" s="5" t="s">
        <v>91</v>
      </c>
      <c r="F27" s="5"/>
      <c r="G27" s="5" t="s">
        <v>132</v>
      </c>
      <c r="H27" s="5"/>
      <c r="I27" s="5" t="s">
        <v>133</v>
      </c>
      <c r="J27" s="5"/>
      <c r="K27" s="6">
        <v>18</v>
      </c>
      <c r="L27" s="5"/>
      <c r="M27" s="6">
        <v>18</v>
      </c>
      <c r="N27" s="5"/>
      <c r="O27" s="6">
        <v>1000</v>
      </c>
      <c r="P27" s="5"/>
      <c r="Q27" s="6">
        <v>930674250</v>
      </c>
      <c r="R27" s="5"/>
      <c r="S27" s="6">
        <v>999818750</v>
      </c>
      <c r="T27" s="5"/>
      <c r="U27" s="6">
        <v>0</v>
      </c>
      <c r="V27" s="5"/>
      <c r="W27" s="6">
        <v>0</v>
      </c>
      <c r="X27" s="5"/>
      <c r="Y27" s="6">
        <v>0</v>
      </c>
      <c r="Z27" s="5"/>
      <c r="AA27" s="6">
        <v>0</v>
      </c>
      <c r="AB27" s="6"/>
      <c r="AC27" s="6">
        <v>1000</v>
      </c>
      <c r="AD27" s="5"/>
      <c r="AE27" s="6">
        <v>999999</v>
      </c>
      <c r="AF27" s="5"/>
      <c r="AG27" s="6">
        <v>930674250</v>
      </c>
      <c r="AH27" s="5"/>
      <c r="AI27" s="6">
        <v>999817750</v>
      </c>
      <c r="AJ27" s="5"/>
      <c r="AK27" s="10">
        <v>2.5262335890143792E-4</v>
      </c>
    </row>
    <row r="28" spans="1:37" x14ac:dyDescent="0.55000000000000004">
      <c r="A28" s="1" t="s">
        <v>76</v>
      </c>
      <c r="C28" s="5" t="s">
        <v>91</v>
      </c>
      <c r="D28" s="5"/>
      <c r="E28" s="5" t="s">
        <v>91</v>
      </c>
      <c r="F28" s="5"/>
      <c r="G28" s="5" t="s">
        <v>134</v>
      </c>
      <c r="H28" s="5"/>
      <c r="I28" s="5" t="s">
        <v>135</v>
      </c>
      <c r="J28" s="5"/>
      <c r="K28" s="6">
        <v>0</v>
      </c>
      <c r="L28" s="5"/>
      <c r="M28" s="6">
        <v>0</v>
      </c>
      <c r="N28" s="5"/>
      <c r="O28" s="6">
        <v>0</v>
      </c>
      <c r="P28" s="5"/>
      <c r="Q28" s="6">
        <v>0</v>
      </c>
      <c r="R28" s="5"/>
      <c r="S28" s="6">
        <v>0</v>
      </c>
      <c r="T28" s="5"/>
      <c r="U28" s="6">
        <v>32215</v>
      </c>
      <c r="V28" s="5"/>
      <c r="W28" s="6">
        <v>28775400102</v>
      </c>
      <c r="X28" s="5"/>
      <c r="Y28" s="6">
        <v>0</v>
      </c>
      <c r="Z28" s="5"/>
      <c r="AA28" s="6">
        <v>0</v>
      </c>
      <c r="AB28" s="6"/>
      <c r="AC28" s="6">
        <v>32215</v>
      </c>
      <c r="AD28" s="5"/>
      <c r="AE28" s="6">
        <v>899698</v>
      </c>
      <c r="AF28" s="5"/>
      <c r="AG28" s="6">
        <v>28775400102</v>
      </c>
      <c r="AH28" s="5"/>
      <c r="AI28" s="6">
        <v>28978517761</v>
      </c>
      <c r="AJ28" s="5"/>
      <c r="AK28" s="10">
        <v>7.3219849245212904E-3</v>
      </c>
    </row>
    <row r="29" spans="1:37" ht="24.75" thickBot="1" x14ac:dyDescent="0.6">
      <c r="Q29" s="12">
        <f>SUM(Q9:Q28)</f>
        <v>1422309398725</v>
      </c>
      <c r="S29" s="12">
        <f>SUM(S9:S28)</f>
        <v>1469693726338</v>
      </c>
      <c r="W29" s="12">
        <f>SUM(W9:W28)</f>
        <v>516753972205</v>
      </c>
      <c r="AA29" s="12">
        <f>SUM(AA9:AA28)</f>
        <v>574709000000</v>
      </c>
      <c r="AB29" s="6"/>
      <c r="AG29" s="12">
        <f>SUM(AG9:AG28)</f>
        <v>1386544370777</v>
      </c>
      <c r="AI29" s="12">
        <f>SUM(AI9:AI28)</f>
        <v>1421333375176</v>
      </c>
      <c r="AK29" s="13">
        <f>SUM(AK9:AK28)</f>
        <v>0.35912746233568943</v>
      </c>
    </row>
    <row r="30" spans="1:37" ht="24.75" thickTop="1" x14ac:dyDescent="0.55000000000000004">
      <c r="Q30" s="3"/>
      <c r="S30" s="3"/>
      <c r="AB30" s="6"/>
      <c r="AG30" s="3"/>
      <c r="AI30" s="3"/>
    </row>
    <row r="31" spans="1:37" x14ac:dyDescent="0.55000000000000004">
      <c r="Q31" s="3"/>
      <c r="R31" s="3"/>
      <c r="S31" s="3"/>
      <c r="AB31" s="6"/>
      <c r="AG31" s="3"/>
      <c r="AH31" s="3"/>
      <c r="AI31" s="3"/>
      <c r="AK31" s="20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K17" sqref="K17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 x14ac:dyDescent="0.55000000000000004">
      <c r="A6" s="21" t="s">
        <v>137</v>
      </c>
      <c r="C6" s="22" t="s">
        <v>138</v>
      </c>
      <c r="D6" s="22" t="s">
        <v>138</v>
      </c>
      <c r="E6" s="22" t="s">
        <v>138</v>
      </c>
      <c r="F6" s="22" t="s">
        <v>138</v>
      </c>
      <c r="G6" s="22" t="s">
        <v>138</v>
      </c>
      <c r="H6" s="22" t="s">
        <v>138</v>
      </c>
      <c r="I6" s="22" t="s">
        <v>138</v>
      </c>
      <c r="K6" s="22" t="s">
        <v>267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 x14ac:dyDescent="0.55000000000000004">
      <c r="A7" s="22" t="s">
        <v>137</v>
      </c>
      <c r="C7" s="22" t="s">
        <v>139</v>
      </c>
      <c r="E7" s="22" t="s">
        <v>140</v>
      </c>
      <c r="G7" s="22" t="s">
        <v>141</v>
      </c>
      <c r="I7" s="22" t="s">
        <v>88</v>
      </c>
      <c r="K7" s="22" t="s">
        <v>142</v>
      </c>
      <c r="M7" s="22" t="s">
        <v>143</v>
      </c>
      <c r="O7" s="22" t="s">
        <v>144</v>
      </c>
      <c r="Q7" s="22" t="s">
        <v>142</v>
      </c>
      <c r="S7" s="22" t="s">
        <v>136</v>
      </c>
    </row>
    <row r="8" spans="1:19" x14ac:dyDescent="0.55000000000000004">
      <c r="A8" s="1" t="s">
        <v>145</v>
      </c>
      <c r="C8" s="5" t="s">
        <v>146</v>
      </c>
      <c r="D8" s="5"/>
      <c r="E8" s="5" t="s">
        <v>147</v>
      </c>
      <c r="F8" s="5"/>
      <c r="G8" s="5" t="s">
        <v>148</v>
      </c>
      <c r="H8" s="5"/>
      <c r="I8" s="5">
        <v>8</v>
      </c>
      <c r="J8" s="5"/>
      <c r="K8" s="6">
        <v>34320664573</v>
      </c>
      <c r="L8" s="5"/>
      <c r="M8" s="6">
        <v>699962243005</v>
      </c>
      <c r="N8" s="5"/>
      <c r="O8" s="6">
        <v>630893631000</v>
      </c>
      <c r="P8" s="5"/>
      <c r="Q8" s="6">
        <f>K8+M8-O8</f>
        <v>103389276578</v>
      </c>
      <c r="R8" s="5"/>
      <c r="S8" s="10">
        <v>2.6123307296278871E-2</v>
      </c>
    </row>
    <row r="9" spans="1:19" x14ac:dyDescent="0.55000000000000004">
      <c r="A9" s="1" t="s">
        <v>149</v>
      </c>
      <c r="C9" s="5" t="s">
        <v>150</v>
      </c>
      <c r="D9" s="5"/>
      <c r="E9" s="5" t="s">
        <v>147</v>
      </c>
      <c r="F9" s="5"/>
      <c r="G9" s="5" t="s">
        <v>151</v>
      </c>
      <c r="H9" s="5"/>
      <c r="I9" s="5">
        <v>10</v>
      </c>
      <c r="J9" s="5"/>
      <c r="K9" s="6">
        <v>151856971564</v>
      </c>
      <c r="L9" s="5"/>
      <c r="M9" s="6">
        <v>253632867766</v>
      </c>
      <c r="N9" s="5"/>
      <c r="O9" s="6">
        <v>339402636609</v>
      </c>
      <c r="P9" s="5"/>
      <c r="Q9" s="6">
        <f>K9+M9-O9</f>
        <v>66087202721</v>
      </c>
      <c r="R9" s="5"/>
      <c r="S9" s="10">
        <v>1.669821438135027E-2</v>
      </c>
    </row>
    <row r="10" spans="1:19" ht="24.75" thickBot="1" x14ac:dyDescent="0.6">
      <c r="K10" s="12">
        <f>SUM(K8:K9)</f>
        <v>186177636137</v>
      </c>
      <c r="M10" s="12">
        <f>SUM(M8:M9)</f>
        <v>953595110771</v>
      </c>
      <c r="O10" s="12">
        <f>SUM(O8:O9)</f>
        <v>970296267609</v>
      </c>
      <c r="Q10" s="12">
        <f>SUM(Q8:Q9)</f>
        <v>169476479299</v>
      </c>
      <c r="S10" s="11">
        <f>SUM(S8:S9)</f>
        <v>4.2821521677629142E-2</v>
      </c>
    </row>
    <row r="11" spans="1:19" ht="24.75" thickTop="1" x14ac:dyDescent="0.55000000000000004"/>
    <row r="12" spans="1:19" x14ac:dyDescent="0.55000000000000004">
      <c r="S12" s="3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3"/>
  <sheetViews>
    <sheetView rightToLeft="1" workbookViewId="0">
      <selection activeCell="D14" sqref="D14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5.7109375" style="1" bestFit="1" customWidth="1"/>
    <col min="9" max="9" width="9.140625" style="1" customWidth="1"/>
    <col min="10" max="10" width="18" style="1" bestFit="1" customWidth="1"/>
    <col min="11" max="16384" width="9.140625" style="1"/>
  </cols>
  <sheetData>
    <row r="2" spans="1:10" ht="24.75" x14ac:dyDescent="0.55000000000000004">
      <c r="A2" s="23" t="s">
        <v>0</v>
      </c>
      <c r="B2" s="23"/>
      <c r="C2" s="23"/>
      <c r="D2" s="23"/>
      <c r="E2" s="23"/>
      <c r="F2" s="23"/>
      <c r="G2" s="23"/>
    </row>
    <row r="3" spans="1:10" ht="24.75" x14ac:dyDescent="0.55000000000000004">
      <c r="A3" s="23" t="s">
        <v>152</v>
      </c>
      <c r="B3" s="23"/>
      <c r="C3" s="23"/>
      <c r="D3" s="23"/>
      <c r="E3" s="23"/>
      <c r="F3" s="23"/>
      <c r="G3" s="23"/>
    </row>
    <row r="4" spans="1:10" ht="24.75" x14ac:dyDescent="0.55000000000000004">
      <c r="A4" s="23" t="s">
        <v>2</v>
      </c>
      <c r="B4" s="23"/>
      <c r="C4" s="23"/>
      <c r="D4" s="23"/>
      <c r="E4" s="23"/>
      <c r="F4" s="23"/>
      <c r="G4" s="23"/>
    </row>
    <row r="6" spans="1:10" ht="24.75" x14ac:dyDescent="0.55000000000000004">
      <c r="A6" s="22" t="s">
        <v>156</v>
      </c>
      <c r="C6" s="22" t="s">
        <v>142</v>
      </c>
      <c r="E6" s="22" t="s">
        <v>254</v>
      </c>
      <c r="G6" s="22" t="s">
        <v>13</v>
      </c>
    </row>
    <row r="7" spans="1:10" x14ac:dyDescent="0.55000000000000004">
      <c r="A7" s="1" t="s">
        <v>264</v>
      </c>
      <c r="C7" s="17">
        <f>'سرمایه‌گذاری در سهام'!I93</f>
        <v>-124026761212</v>
      </c>
      <c r="E7" s="10">
        <f>C7/$C$11</f>
        <v>1.1320700433356223</v>
      </c>
      <c r="G7" s="10">
        <v>-3.1337768319318213E-2</v>
      </c>
      <c r="J7" s="3"/>
    </row>
    <row r="8" spans="1:10" x14ac:dyDescent="0.55000000000000004">
      <c r="A8" s="1" t="s">
        <v>265</v>
      </c>
      <c r="C8" s="17">
        <f>'سرمایه‌گذاری در اوراق بهادار'!I36</f>
        <v>13749343401</v>
      </c>
      <c r="E8" s="10">
        <f t="shared" ref="E8:E9" si="0">C8/$C$11</f>
        <v>-0.12549888127128192</v>
      </c>
      <c r="G8" s="10">
        <v>3.4740384561585754E-3</v>
      </c>
      <c r="J8" s="3"/>
    </row>
    <row r="9" spans="1:10" x14ac:dyDescent="0.55000000000000004">
      <c r="A9" s="1" t="s">
        <v>266</v>
      </c>
      <c r="C9" s="17">
        <f>'درآمد سپرده بانکی'!E10</f>
        <v>315410011</v>
      </c>
      <c r="E9" s="10">
        <f t="shared" si="0"/>
        <v>-2.878945006158169E-3</v>
      </c>
      <c r="G9" s="10">
        <v>7.9694460725426695E-5</v>
      </c>
      <c r="J9" s="3"/>
    </row>
    <row r="10" spans="1:10" x14ac:dyDescent="0.55000000000000004">
      <c r="A10" s="1" t="s">
        <v>261</v>
      </c>
      <c r="C10" s="17">
        <f>'سایر درآمدها'!C11</f>
        <v>404510062</v>
      </c>
      <c r="E10" s="10">
        <f>C10/$C$11</f>
        <v>-3.6922170581821872E-3</v>
      </c>
      <c r="G10" s="10">
        <v>1.0220731785554808E-4</v>
      </c>
      <c r="J10" s="3"/>
    </row>
    <row r="11" spans="1:10" ht="24.75" thickBot="1" x14ac:dyDescent="0.6">
      <c r="C11" s="18">
        <f>SUM(C7:C10)</f>
        <v>-109557497738</v>
      </c>
      <c r="E11" s="13">
        <f>SUM(E7:E9)</f>
        <v>1.0036922170581823</v>
      </c>
      <c r="G11" s="11">
        <f>SUM(G7:G10)</f>
        <v>-2.7681828084578662E-2</v>
      </c>
      <c r="J11" s="3"/>
    </row>
    <row r="12" spans="1:10" ht="24.75" thickTop="1" x14ac:dyDescent="0.55000000000000004">
      <c r="J12" s="3"/>
    </row>
    <row r="13" spans="1:10" x14ac:dyDescent="0.55000000000000004">
      <c r="G13" s="1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3"/>
  <sheetViews>
    <sheetView rightToLeft="1" workbookViewId="0">
      <selection activeCell="G21" sqref="G21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22" width="14.28515625" style="1" bestFit="1" customWidth="1"/>
    <col min="23" max="16384" width="9.140625" style="1"/>
  </cols>
  <sheetData>
    <row r="2" spans="1:19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 x14ac:dyDescent="0.55000000000000004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 customHeight="1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ht="24" customHeight="1" x14ac:dyDescent="0.5500000000000000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4.75" x14ac:dyDescent="0.55000000000000004">
      <c r="A6" s="22" t="s">
        <v>153</v>
      </c>
      <c r="B6" s="22" t="s">
        <v>153</v>
      </c>
      <c r="C6" s="22" t="s">
        <v>153</v>
      </c>
      <c r="D6" s="22" t="s">
        <v>153</v>
      </c>
      <c r="E6" s="22" t="s">
        <v>153</v>
      </c>
      <c r="F6" s="22" t="s">
        <v>153</v>
      </c>
      <c r="G6" s="22" t="s">
        <v>153</v>
      </c>
      <c r="I6" s="22" t="s">
        <v>154</v>
      </c>
      <c r="J6" s="22" t="s">
        <v>154</v>
      </c>
      <c r="K6" s="22" t="s">
        <v>154</v>
      </c>
      <c r="L6" s="22" t="s">
        <v>154</v>
      </c>
      <c r="M6" s="22" t="s">
        <v>154</v>
      </c>
      <c r="O6" s="22" t="s">
        <v>155</v>
      </c>
      <c r="P6" s="22" t="s">
        <v>155</v>
      </c>
      <c r="Q6" s="22" t="s">
        <v>155</v>
      </c>
      <c r="R6" s="22" t="s">
        <v>155</v>
      </c>
      <c r="S6" s="22" t="s">
        <v>155</v>
      </c>
    </row>
    <row r="7" spans="1:19" ht="24.75" x14ac:dyDescent="0.55000000000000004">
      <c r="A7" s="22" t="s">
        <v>156</v>
      </c>
      <c r="C7" s="22" t="s">
        <v>157</v>
      </c>
      <c r="E7" s="22" t="s">
        <v>87</v>
      </c>
      <c r="G7" s="22" t="s">
        <v>88</v>
      </c>
      <c r="I7" s="22" t="s">
        <v>158</v>
      </c>
      <c r="K7" s="22" t="s">
        <v>159</v>
      </c>
      <c r="M7" s="22" t="s">
        <v>160</v>
      </c>
      <c r="O7" s="22" t="s">
        <v>158</v>
      </c>
      <c r="Q7" s="22" t="s">
        <v>159</v>
      </c>
      <c r="S7" s="22" t="s">
        <v>160</v>
      </c>
    </row>
    <row r="8" spans="1:19" x14ac:dyDescent="0.55000000000000004">
      <c r="A8" s="1" t="s">
        <v>80</v>
      </c>
      <c r="C8" s="5" t="s">
        <v>268</v>
      </c>
      <c r="E8" s="5" t="s">
        <v>127</v>
      </c>
      <c r="G8" s="6">
        <v>15</v>
      </c>
      <c r="I8" s="6">
        <v>841438356</v>
      </c>
      <c r="J8" s="5"/>
      <c r="K8" s="5">
        <v>0</v>
      </c>
      <c r="L8" s="5"/>
      <c r="M8" s="6">
        <v>841438356</v>
      </c>
      <c r="N8" s="5"/>
      <c r="O8" s="6">
        <v>45461511811</v>
      </c>
      <c r="P8" s="5"/>
      <c r="Q8" s="5">
        <v>0</v>
      </c>
      <c r="R8" s="5"/>
      <c r="S8" s="6">
        <v>45461511811</v>
      </c>
    </row>
    <row r="9" spans="1:19" x14ac:dyDescent="0.55000000000000004">
      <c r="A9" s="1" t="s">
        <v>162</v>
      </c>
      <c r="C9" s="5" t="s">
        <v>268</v>
      </c>
      <c r="E9" s="5" t="s">
        <v>163</v>
      </c>
      <c r="G9" s="6">
        <v>15</v>
      </c>
      <c r="I9" s="6">
        <v>0</v>
      </c>
      <c r="J9" s="5"/>
      <c r="K9" s="5">
        <v>0</v>
      </c>
      <c r="L9" s="5"/>
      <c r="M9" s="6">
        <v>0</v>
      </c>
      <c r="N9" s="5"/>
      <c r="O9" s="6">
        <v>17171105406</v>
      </c>
      <c r="P9" s="5"/>
      <c r="Q9" s="5">
        <v>0</v>
      </c>
      <c r="R9" s="5"/>
      <c r="S9" s="6">
        <v>17171105406</v>
      </c>
    </row>
    <row r="10" spans="1:19" x14ac:dyDescent="0.55000000000000004">
      <c r="A10" s="1" t="s">
        <v>164</v>
      </c>
      <c r="C10" s="5" t="s">
        <v>268</v>
      </c>
      <c r="E10" s="5" t="s">
        <v>165</v>
      </c>
      <c r="G10" s="6">
        <v>15</v>
      </c>
      <c r="I10" s="6">
        <v>0</v>
      </c>
      <c r="J10" s="5"/>
      <c r="K10" s="5">
        <v>0</v>
      </c>
      <c r="L10" s="5"/>
      <c r="M10" s="6">
        <v>0</v>
      </c>
      <c r="N10" s="5"/>
      <c r="O10" s="6">
        <v>67594435</v>
      </c>
      <c r="P10" s="5"/>
      <c r="Q10" s="5">
        <v>0</v>
      </c>
      <c r="R10" s="5"/>
      <c r="S10" s="6">
        <v>67594435</v>
      </c>
    </row>
    <row r="11" spans="1:19" x14ac:dyDescent="0.55000000000000004">
      <c r="A11" s="1" t="s">
        <v>123</v>
      </c>
      <c r="C11" s="5" t="s">
        <v>268</v>
      </c>
      <c r="E11" s="5" t="s">
        <v>125</v>
      </c>
      <c r="G11" s="6">
        <v>15</v>
      </c>
      <c r="I11" s="6">
        <v>2554154750</v>
      </c>
      <c r="J11" s="5"/>
      <c r="K11" s="5">
        <v>0</v>
      </c>
      <c r="L11" s="5"/>
      <c r="M11" s="6">
        <v>2554154750</v>
      </c>
      <c r="N11" s="5"/>
      <c r="O11" s="6">
        <v>9616438356</v>
      </c>
      <c r="P11" s="5"/>
      <c r="Q11" s="5">
        <v>0</v>
      </c>
      <c r="R11" s="5"/>
      <c r="S11" s="6">
        <v>9616438356</v>
      </c>
    </row>
    <row r="12" spans="1:19" x14ac:dyDescent="0.55000000000000004">
      <c r="A12" s="1" t="s">
        <v>128</v>
      </c>
      <c r="C12" s="5" t="s">
        <v>268</v>
      </c>
      <c r="E12" s="5" t="s">
        <v>130</v>
      </c>
      <c r="G12" s="6">
        <v>18</v>
      </c>
      <c r="I12" s="6">
        <v>745448742</v>
      </c>
      <c r="J12" s="5"/>
      <c r="K12" s="5">
        <v>0</v>
      </c>
      <c r="L12" s="5"/>
      <c r="M12" s="6">
        <v>745448742</v>
      </c>
      <c r="N12" s="5"/>
      <c r="O12" s="6">
        <v>2102006345</v>
      </c>
      <c r="P12" s="5"/>
      <c r="Q12" s="5">
        <v>0</v>
      </c>
      <c r="R12" s="5"/>
      <c r="S12" s="6">
        <v>2102008345</v>
      </c>
    </row>
    <row r="13" spans="1:19" x14ac:dyDescent="0.55000000000000004">
      <c r="A13" s="1" t="s">
        <v>131</v>
      </c>
      <c r="C13" s="5" t="s">
        <v>268</v>
      </c>
      <c r="E13" s="5" t="s">
        <v>133</v>
      </c>
      <c r="G13" s="6">
        <v>18</v>
      </c>
      <c r="I13" s="6">
        <v>13624898</v>
      </c>
      <c r="J13" s="5"/>
      <c r="K13" s="5">
        <v>0</v>
      </c>
      <c r="L13" s="5"/>
      <c r="M13" s="6">
        <v>13624898</v>
      </c>
      <c r="N13" s="5"/>
      <c r="O13" s="6">
        <v>120292510</v>
      </c>
      <c r="P13" s="5"/>
      <c r="Q13" s="5">
        <v>0</v>
      </c>
      <c r="R13" s="5"/>
      <c r="S13" s="6">
        <v>120292510</v>
      </c>
    </row>
    <row r="14" spans="1:19" x14ac:dyDescent="0.55000000000000004">
      <c r="A14" s="1" t="s">
        <v>145</v>
      </c>
      <c r="C14" s="6">
        <v>1</v>
      </c>
      <c r="E14" s="5" t="s">
        <v>268</v>
      </c>
      <c r="G14" s="5">
        <v>8</v>
      </c>
      <c r="I14" s="6">
        <v>12542245</v>
      </c>
      <c r="J14" s="5"/>
      <c r="K14" s="5">
        <v>0</v>
      </c>
      <c r="L14" s="5"/>
      <c r="M14" s="6">
        <v>12542245</v>
      </c>
      <c r="N14" s="5"/>
      <c r="O14" s="6">
        <v>3893488393</v>
      </c>
      <c r="P14" s="5"/>
      <c r="Q14" s="5">
        <v>0</v>
      </c>
      <c r="R14" s="5"/>
      <c r="S14" s="6">
        <v>3893488393</v>
      </c>
    </row>
    <row r="15" spans="1:19" x14ac:dyDescent="0.55000000000000004">
      <c r="A15" s="1" t="s">
        <v>149</v>
      </c>
      <c r="C15" s="6">
        <v>17</v>
      </c>
      <c r="E15" s="5" t="s">
        <v>268</v>
      </c>
      <c r="G15" s="5">
        <v>10</v>
      </c>
      <c r="I15" s="6">
        <v>302867766</v>
      </c>
      <c r="J15" s="5"/>
      <c r="K15" s="5">
        <v>0</v>
      </c>
      <c r="L15" s="5"/>
      <c r="M15" s="6">
        <v>302867766</v>
      </c>
      <c r="N15" s="5"/>
      <c r="O15" s="6">
        <v>905191347</v>
      </c>
      <c r="P15" s="5"/>
      <c r="Q15" s="5">
        <v>0</v>
      </c>
      <c r="R15" s="5"/>
      <c r="S15" s="6">
        <v>905191347</v>
      </c>
    </row>
    <row r="16" spans="1:19" ht="24.75" thickBot="1" x14ac:dyDescent="0.6">
      <c r="I16" s="8">
        <f>SUM(I8:I15)</f>
        <v>4470076757</v>
      </c>
      <c r="J16" s="5"/>
      <c r="K16" s="7">
        <f>SUM(K8:K15)</f>
        <v>0</v>
      </c>
      <c r="L16" s="5"/>
      <c r="M16" s="8">
        <f>SUM(M8:M15)</f>
        <v>4470076757</v>
      </c>
      <c r="N16" s="5"/>
      <c r="O16" s="8">
        <f>SUM(O8:O15)</f>
        <v>79337628603</v>
      </c>
      <c r="P16" s="5"/>
      <c r="Q16" s="7">
        <f>SUM(Q8:Q15)</f>
        <v>0</v>
      </c>
      <c r="R16" s="5"/>
      <c r="S16" s="8">
        <f>SUM(S8:S15)</f>
        <v>79337630603</v>
      </c>
    </row>
    <row r="17" spans="8:22" ht="24.75" thickTop="1" x14ac:dyDescent="0.55000000000000004"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8:22" x14ac:dyDescent="0.55000000000000004">
      <c r="M18" s="3"/>
      <c r="S18" s="3"/>
    </row>
    <row r="19" spans="8:22" x14ac:dyDescent="0.55000000000000004"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V19" s="3"/>
    </row>
    <row r="21" spans="8:22" x14ac:dyDescent="0.55000000000000004"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8:22" x14ac:dyDescent="0.55000000000000004">
      <c r="M22" s="3"/>
      <c r="S22" s="3"/>
    </row>
    <row r="23" spans="8:22" x14ac:dyDescent="0.55000000000000004">
      <c r="S23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6"/>
  <sheetViews>
    <sheetView rightToLeft="1" topLeftCell="A37" workbookViewId="0">
      <selection activeCell="M55" sqref="M55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 x14ac:dyDescent="0.55000000000000004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 x14ac:dyDescent="0.55000000000000004">
      <c r="A6" s="21" t="s">
        <v>3</v>
      </c>
      <c r="C6" s="22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I6" s="22" t="s">
        <v>154</v>
      </c>
      <c r="J6" s="22" t="s">
        <v>154</v>
      </c>
      <c r="K6" s="22" t="s">
        <v>154</v>
      </c>
      <c r="L6" s="22" t="s">
        <v>154</v>
      </c>
      <c r="M6" s="22" t="s">
        <v>154</v>
      </c>
      <c r="O6" s="22" t="s">
        <v>155</v>
      </c>
      <c r="P6" s="22" t="s">
        <v>155</v>
      </c>
      <c r="Q6" s="22" t="s">
        <v>155</v>
      </c>
      <c r="R6" s="22" t="s">
        <v>155</v>
      </c>
      <c r="S6" s="22" t="s">
        <v>155</v>
      </c>
    </row>
    <row r="7" spans="1:19" ht="24.75" x14ac:dyDescent="0.55000000000000004">
      <c r="A7" s="22" t="s">
        <v>3</v>
      </c>
      <c r="C7" s="22" t="s">
        <v>167</v>
      </c>
      <c r="E7" s="22" t="s">
        <v>168</v>
      </c>
      <c r="G7" s="22" t="s">
        <v>169</v>
      </c>
      <c r="I7" s="22" t="s">
        <v>170</v>
      </c>
      <c r="K7" s="22" t="s">
        <v>159</v>
      </c>
      <c r="M7" s="22" t="s">
        <v>171</v>
      </c>
      <c r="O7" s="22" t="s">
        <v>170</v>
      </c>
      <c r="Q7" s="22" t="s">
        <v>159</v>
      </c>
      <c r="S7" s="22" t="s">
        <v>171</v>
      </c>
    </row>
    <row r="8" spans="1:19" x14ac:dyDescent="0.55000000000000004">
      <c r="A8" s="1" t="s">
        <v>53</v>
      </c>
      <c r="C8" s="5" t="s">
        <v>172</v>
      </c>
      <c r="D8" s="5"/>
      <c r="E8" s="6">
        <v>3515717</v>
      </c>
      <c r="F8" s="5"/>
      <c r="G8" s="6">
        <v>150</v>
      </c>
      <c r="H8" s="5"/>
      <c r="I8" s="6">
        <v>0</v>
      </c>
      <c r="J8" s="5"/>
      <c r="K8" s="6">
        <v>0</v>
      </c>
      <c r="L8" s="5"/>
      <c r="M8" s="6">
        <f>I8-K8</f>
        <v>0</v>
      </c>
      <c r="N8" s="5"/>
      <c r="O8" s="6">
        <v>527357550</v>
      </c>
      <c r="P8" s="5"/>
      <c r="Q8" s="6">
        <v>10617937</v>
      </c>
      <c r="R8" s="5"/>
      <c r="S8" s="6">
        <f t="shared" ref="S8:S51" si="0">O8-Q8</f>
        <v>516739613</v>
      </c>
    </row>
    <row r="9" spans="1:19" x14ac:dyDescent="0.55000000000000004">
      <c r="A9" s="1" t="s">
        <v>37</v>
      </c>
      <c r="C9" s="5" t="s">
        <v>173</v>
      </c>
      <c r="D9" s="5"/>
      <c r="E9" s="6">
        <v>4118358</v>
      </c>
      <c r="F9" s="5"/>
      <c r="G9" s="6">
        <v>2000</v>
      </c>
      <c r="H9" s="5"/>
      <c r="I9" s="6">
        <v>0</v>
      </c>
      <c r="J9" s="5"/>
      <c r="K9" s="6">
        <v>0</v>
      </c>
      <c r="L9" s="5"/>
      <c r="M9" s="6">
        <f t="shared" ref="M9:M51" si="1">I9-K9</f>
        <v>0</v>
      </c>
      <c r="N9" s="5"/>
      <c r="O9" s="6">
        <v>8236716000</v>
      </c>
      <c r="P9" s="5"/>
      <c r="Q9" s="6">
        <v>0</v>
      </c>
      <c r="R9" s="5"/>
      <c r="S9" s="6">
        <f t="shared" si="0"/>
        <v>8236716000</v>
      </c>
    </row>
    <row r="10" spans="1:19" x14ac:dyDescent="0.55000000000000004">
      <c r="A10" s="1" t="s">
        <v>57</v>
      </c>
      <c r="C10" s="5" t="s">
        <v>174</v>
      </c>
      <c r="D10" s="5"/>
      <c r="E10" s="6">
        <v>3626550</v>
      </c>
      <c r="F10" s="5"/>
      <c r="G10" s="6">
        <v>280</v>
      </c>
      <c r="H10" s="5"/>
      <c r="I10" s="6">
        <v>0</v>
      </c>
      <c r="J10" s="5"/>
      <c r="K10" s="6">
        <v>0</v>
      </c>
      <c r="L10" s="5"/>
      <c r="M10" s="6">
        <f t="shared" si="1"/>
        <v>0</v>
      </c>
      <c r="N10" s="5"/>
      <c r="O10" s="6">
        <v>1015434000</v>
      </c>
      <c r="P10" s="5"/>
      <c r="Q10" s="6">
        <v>0</v>
      </c>
      <c r="R10" s="5"/>
      <c r="S10" s="6">
        <f t="shared" si="0"/>
        <v>1015434000</v>
      </c>
    </row>
    <row r="11" spans="1:19" x14ac:dyDescent="0.55000000000000004">
      <c r="A11" s="1" t="s">
        <v>27</v>
      </c>
      <c r="C11" s="5" t="s">
        <v>175</v>
      </c>
      <c r="D11" s="5"/>
      <c r="E11" s="6">
        <v>8165926</v>
      </c>
      <c r="F11" s="5"/>
      <c r="G11" s="6">
        <v>600</v>
      </c>
      <c r="H11" s="5"/>
      <c r="I11" s="6">
        <v>0</v>
      </c>
      <c r="J11" s="5"/>
      <c r="K11" s="6">
        <v>0</v>
      </c>
      <c r="L11" s="5"/>
      <c r="M11" s="6">
        <f t="shared" si="1"/>
        <v>0</v>
      </c>
      <c r="N11" s="5"/>
      <c r="O11" s="6">
        <v>4899555600</v>
      </c>
      <c r="P11" s="5"/>
      <c r="Q11" s="6">
        <v>0</v>
      </c>
      <c r="R11" s="5"/>
      <c r="S11" s="6">
        <f t="shared" si="0"/>
        <v>4899555600</v>
      </c>
    </row>
    <row r="12" spans="1:19" x14ac:dyDescent="0.55000000000000004">
      <c r="A12" s="1" t="s">
        <v>22</v>
      </c>
      <c r="C12" s="5" t="s">
        <v>176</v>
      </c>
      <c r="D12" s="5"/>
      <c r="E12" s="6">
        <v>1066158</v>
      </c>
      <c r="F12" s="5"/>
      <c r="G12" s="6">
        <v>1220</v>
      </c>
      <c r="H12" s="5"/>
      <c r="I12" s="6">
        <v>0</v>
      </c>
      <c r="J12" s="5"/>
      <c r="K12" s="6">
        <v>0</v>
      </c>
      <c r="L12" s="5"/>
      <c r="M12" s="6">
        <f t="shared" si="1"/>
        <v>0</v>
      </c>
      <c r="N12" s="5"/>
      <c r="O12" s="6">
        <v>1300712760</v>
      </c>
      <c r="P12" s="5"/>
      <c r="Q12" s="6">
        <v>75525257</v>
      </c>
      <c r="R12" s="5"/>
      <c r="S12" s="6">
        <f t="shared" si="0"/>
        <v>1225187503</v>
      </c>
    </row>
    <row r="13" spans="1:19" x14ac:dyDescent="0.55000000000000004">
      <c r="A13" s="1" t="s">
        <v>28</v>
      </c>
      <c r="C13" s="5" t="s">
        <v>177</v>
      </c>
      <c r="D13" s="5"/>
      <c r="E13" s="6">
        <v>182850</v>
      </c>
      <c r="F13" s="5"/>
      <c r="G13" s="6">
        <v>11188</v>
      </c>
      <c r="H13" s="5"/>
      <c r="I13" s="6">
        <v>0</v>
      </c>
      <c r="J13" s="5"/>
      <c r="K13" s="6">
        <v>0</v>
      </c>
      <c r="L13" s="5"/>
      <c r="M13" s="6">
        <f t="shared" si="1"/>
        <v>0</v>
      </c>
      <c r="N13" s="5"/>
      <c r="O13" s="6">
        <v>2045725800</v>
      </c>
      <c r="P13" s="5"/>
      <c r="Q13" s="6">
        <v>71730150</v>
      </c>
      <c r="R13" s="5"/>
      <c r="S13" s="6">
        <f t="shared" si="0"/>
        <v>1973995650</v>
      </c>
    </row>
    <row r="14" spans="1:19" x14ac:dyDescent="0.55000000000000004">
      <c r="A14" s="1" t="s">
        <v>40</v>
      </c>
      <c r="C14" s="5" t="s">
        <v>178</v>
      </c>
      <c r="D14" s="5"/>
      <c r="E14" s="6">
        <v>4999349</v>
      </c>
      <c r="F14" s="5"/>
      <c r="G14" s="6">
        <v>800</v>
      </c>
      <c r="H14" s="5"/>
      <c r="I14" s="6">
        <v>3999479200</v>
      </c>
      <c r="J14" s="5"/>
      <c r="K14" s="6">
        <v>538163473</v>
      </c>
      <c r="L14" s="5"/>
      <c r="M14" s="6">
        <f t="shared" si="1"/>
        <v>3461315727</v>
      </c>
      <c r="N14" s="5"/>
      <c r="O14" s="6">
        <v>3999479200</v>
      </c>
      <c r="P14" s="5"/>
      <c r="Q14" s="6">
        <v>538163473</v>
      </c>
      <c r="R14" s="5"/>
      <c r="S14" s="6">
        <f t="shared" si="0"/>
        <v>3461315727</v>
      </c>
    </row>
    <row r="15" spans="1:19" x14ac:dyDescent="0.55000000000000004">
      <c r="A15" s="1" t="s">
        <v>44</v>
      </c>
      <c r="C15" s="5" t="s">
        <v>179</v>
      </c>
      <c r="D15" s="5"/>
      <c r="E15" s="6">
        <v>2787554</v>
      </c>
      <c r="F15" s="5"/>
      <c r="G15" s="6">
        <v>580</v>
      </c>
      <c r="H15" s="5"/>
      <c r="I15" s="6">
        <v>0</v>
      </c>
      <c r="J15" s="5"/>
      <c r="K15" s="6">
        <v>0</v>
      </c>
      <c r="L15" s="5"/>
      <c r="M15" s="6">
        <f t="shared" si="1"/>
        <v>0</v>
      </c>
      <c r="N15" s="5"/>
      <c r="O15" s="6">
        <v>1616781320</v>
      </c>
      <c r="P15" s="5"/>
      <c r="Q15" s="6">
        <v>63820315</v>
      </c>
      <c r="R15" s="5"/>
      <c r="S15" s="6">
        <f t="shared" si="0"/>
        <v>1552961005</v>
      </c>
    </row>
    <row r="16" spans="1:19" x14ac:dyDescent="0.55000000000000004">
      <c r="A16" s="1" t="s">
        <v>62</v>
      </c>
      <c r="C16" s="5" t="s">
        <v>180</v>
      </c>
      <c r="D16" s="5"/>
      <c r="E16" s="6">
        <v>137162</v>
      </c>
      <c r="F16" s="5"/>
      <c r="G16" s="6">
        <v>51968</v>
      </c>
      <c r="H16" s="5"/>
      <c r="I16" s="6">
        <v>0</v>
      </c>
      <c r="J16" s="5"/>
      <c r="K16" s="6">
        <v>0</v>
      </c>
      <c r="L16" s="5"/>
      <c r="M16" s="6">
        <f t="shared" si="1"/>
        <v>0</v>
      </c>
      <c r="N16" s="5"/>
      <c r="O16" s="6">
        <v>7128034816</v>
      </c>
      <c r="P16" s="5"/>
      <c r="Q16" s="6">
        <v>456925309</v>
      </c>
      <c r="R16" s="5"/>
      <c r="S16" s="6">
        <f t="shared" si="0"/>
        <v>6671109507</v>
      </c>
    </row>
    <row r="17" spans="1:19" x14ac:dyDescent="0.55000000000000004">
      <c r="A17" s="1" t="s">
        <v>39</v>
      </c>
      <c r="C17" s="5" t="s">
        <v>181</v>
      </c>
      <c r="D17" s="5"/>
      <c r="E17" s="6">
        <v>1814092</v>
      </c>
      <c r="F17" s="5"/>
      <c r="G17" s="6">
        <v>2370</v>
      </c>
      <c r="H17" s="5"/>
      <c r="I17" s="6">
        <v>0</v>
      </c>
      <c r="J17" s="5"/>
      <c r="K17" s="6">
        <v>0</v>
      </c>
      <c r="L17" s="5"/>
      <c r="M17" s="6">
        <f t="shared" si="1"/>
        <v>0</v>
      </c>
      <c r="N17" s="5"/>
      <c r="O17" s="6">
        <v>4299398040</v>
      </c>
      <c r="P17" s="5"/>
      <c r="Q17" s="6">
        <v>2942778</v>
      </c>
      <c r="R17" s="5"/>
      <c r="S17" s="6">
        <f t="shared" si="0"/>
        <v>4296455262</v>
      </c>
    </row>
    <row r="18" spans="1:19" x14ac:dyDescent="0.55000000000000004">
      <c r="A18" s="1" t="s">
        <v>182</v>
      </c>
      <c r="C18" s="5" t="s">
        <v>183</v>
      </c>
      <c r="D18" s="5"/>
      <c r="E18" s="6">
        <v>937848</v>
      </c>
      <c r="F18" s="5"/>
      <c r="G18" s="6">
        <v>1230</v>
      </c>
      <c r="H18" s="5"/>
      <c r="I18" s="6">
        <v>0</v>
      </c>
      <c r="J18" s="5"/>
      <c r="K18" s="6">
        <v>0</v>
      </c>
      <c r="L18" s="5"/>
      <c r="M18" s="6">
        <f t="shared" si="1"/>
        <v>0</v>
      </c>
      <c r="N18" s="5"/>
      <c r="O18" s="6">
        <v>1153553040</v>
      </c>
      <c r="P18" s="5"/>
      <c r="Q18" s="6">
        <v>59214224</v>
      </c>
      <c r="R18" s="5"/>
      <c r="S18" s="6">
        <f t="shared" si="0"/>
        <v>1094338816</v>
      </c>
    </row>
    <row r="19" spans="1:19" x14ac:dyDescent="0.55000000000000004">
      <c r="A19" s="1" t="s">
        <v>50</v>
      </c>
      <c r="C19" s="5" t="s">
        <v>184</v>
      </c>
      <c r="D19" s="5"/>
      <c r="E19" s="6">
        <v>8915509</v>
      </c>
      <c r="F19" s="5"/>
      <c r="G19" s="6">
        <v>400</v>
      </c>
      <c r="H19" s="5"/>
      <c r="I19" s="6">
        <v>0</v>
      </c>
      <c r="J19" s="5"/>
      <c r="K19" s="6">
        <v>0</v>
      </c>
      <c r="L19" s="5"/>
      <c r="M19" s="6">
        <f t="shared" si="1"/>
        <v>0</v>
      </c>
      <c r="N19" s="5"/>
      <c r="O19" s="6">
        <v>3566203600</v>
      </c>
      <c r="P19" s="5"/>
      <c r="Q19" s="6">
        <v>268763919</v>
      </c>
      <c r="R19" s="5"/>
      <c r="S19" s="6">
        <f t="shared" si="0"/>
        <v>3297439681</v>
      </c>
    </row>
    <row r="20" spans="1:19" x14ac:dyDescent="0.55000000000000004">
      <c r="A20" s="1" t="s">
        <v>48</v>
      </c>
      <c r="C20" s="5" t="s">
        <v>185</v>
      </c>
      <c r="D20" s="5"/>
      <c r="E20" s="6">
        <v>4994596</v>
      </c>
      <c r="F20" s="5"/>
      <c r="G20" s="6">
        <v>800</v>
      </c>
      <c r="H20" s="5"/>
      <c r="I20" s="6">
        <v>0</v>
      </c>
      <c r="J20" s="5"/>
      <c r="K20" s="6">
        <v>0</v>
      </c>
      <c r="L20" s="5"/>
      <c r="M20" s="6">
        <f t="shared" si="1"/>
        <v>0</v>
      </c>
      <c r="N20" s="5"/>
      <c r="O20" s="6">
        <v>3995676800</v>
      </c>
      <c r="P20" s="5"/>
      <c r="Q20" s="6">
        <v>0</v>
      </c>
      <c r="R20" s="5"/>
      <c r="S20" s="6">
        <f t="shared" si="0"/>
        <v>3995676800</v>
      </c>
    </row>
    <row r="21" spans="1:19" x14ac:dyDescent="0.55000000000000004">
      <c r="A21" s="1" t="s">
        <v>186</v>
      </c>
      <c r="C21" s="5" t="s">
        <v>185</v>
      </c>
      <c r="D21" s="5"/>
      <c r="E21" s="6">
        <v>1203717</v>
      </c>
      <c r="F21" s="5"/>
      <c r="G21" s="6">
        <v>3700</v>
      </c>
      <c r="H21" s="5"/>
      <c r="I21" s="6">
        <v>0</v>
      </c>
      <c r="J21" s="5"/>
      <c r="K21" s="6">
        <v>0</v>
      </c>
      <c r="L21" s="5"/>
      <c r="M21" s="6">
        <f t="shared" si="1"/>
        <v>0</v>
      </c>
      <c r="N21" s="5"/>
      <c r="O21" s="6">
        <v>4453752900</v>
      </c>
      <c r="P21" s="5"/>
      <c r="Q21" s="6">
        <v>0</v>
      </c>
      <c r="R21" s="5"/>
      <c r="S21" s="6">
        <f t="shared" si="0"/>
        <v>4453752900</v>
      </c>
    </row>
    <row r="22" spans="1:19" x14ac:dyDescent="0.55000000000000004">
      <c r="A22" s="1" t="s">
        <v>17</v>
      </c>
      <c r="C22" s="5" t="s">
        <v>187</v>
      </c>
      <c r="D22" s="5"/>
      <c r="E22" s="6">
        <v>961282</v>
      </c>
      <c r="F22" s="5"/>
      <c r="G22" s="6">
        <v>10200</v>
      </c>
      <c r="H22" s="5"/>
      <c r="I22" s="6">
        <v>0</v>
      </c>
      <c r="J22" s="5"/>
      <c r="K22" s="6">
        <v>0</v>
      </c>
      <c r="L22" s="5"/>
      <c r="M22" s="6">
        <f t="shared" si="1"/>
        <v>0</v>
      </c>
      <c r="N22" s="5"/>
      <c r="O22" s="6">
        <v>9805076400</v>
      </c>
      <c r="P22" s="5"/>
      <c r="Q22" s="6">
        <v>0</v>
      </c>
      <c r="R22" s="5"/>
      <c r="S22" s="6">
        <f t="shared" si="0"/>
        <v>9805076400</v>
      </c>
    </row>
    <row r="23" spans="1:19" x14ac:dyDescent="0.55000000000000004">
      <c r="A23" s="1" t="s">
        <v>45</v>
      </c>
      <c r="C23" s="5" t="s">
        <v>188</v>
      </c>
      <c r="D23" s="5"/>
      <c r="E23" s="6">
        <v>1788784</v>
      </c>
      <c r="F23" s="5"/>
      <c r="G23" s="6">
        <v>1100</v>
      </c>
      <c r="H23" s="5"/>
      <c r="I23" s="6">
        <v>0</v>
      </c>
      <c r="J23" s="5"/>
      <c r="K23" s="6">
        <v>0</v>
      </c>
      <c r="L23" s="5"/>
      <c r="M23" s="6">
        <f t="shared" si="1"/>
        <v>0</v>
      </c>
      <c r="N23" s="5"/>
      <c r="O23" s="6">
        <v>1967662400</v>
      </c>
      <c r="P23" s="5"/>
      <c r="Q23" s="6">
        <v>0</v>
      </c>
      <c r="R23" s="5"/>
      <c r="S23" s="6">
        <f t="shared" si="0"/>
        <v>1967662400</v>
      </c>
    </row>
    <row r="24" spans="1:19" x14ac:dyDescent="0.55000000000000004">
      <c r="A24" s="1" t="s">
        <v>189</v>
      </c>
      <c r="C24" s="5" t="s">
        <v>190</v>
      </c>
      <c r="D24" s="5"/>
      <c r="E24" s="6">
        <v>1700000</v>
      </c>
      <c r="F24" s="5"/>
      <c r="G24" s="6">
        <v>3850</v>
      </c>
      <c r="H24" s="5"/>
      <c r="I24" s="6">
        <v>0</v>
      </c>
      <c r="J24" s="5"/>
      <c r="K24" s="6">
        <v>0</v>
      </c>
      <c r="L24" s="5"/>
      <c r="M24" s="6">
        <f t="shared" si="1"/>
        <v>0</v>
      </c>
      <c r="N24" s="5"/>
      <c r="O24" s="6">
        <v>6545000000</v>
      </c>
      <c r="P24" s="5"/>
      <c r="Q24" s="6">
        <v>485583386</v>
      </c>
      <c r="R24" s="5"/>
      <c r="S24" s="6">
        <f t="shared" si="0"/>
        <v>6059416614</v>
      </c>
    </row>
    <row r="25" spans="1:19" x14ac:dyDescent="0.55000000000000004">
      <c r="A25" s="1" t="s">
        <v>58</v>
      </c>
      <c r="C25" s="5" t="s">
        <v>181</v>
      </c>
      <c r="D25" s="5"/>
      <c r="E25" s="6">
        <v>1420115</v>
      </c>
      <c r="F25" s="5"/>
      <c r="G25" s="6">
        <v>5000</v>
      </c>
      <c r="H25" s="5"/>
      <c r="I25" s="6">
        <v>0</v>
      </c>
      <c r="J25" s="5"/>
      <c r="K25" s="6">
        <v>0</v>
      </c>
      <c r="L25" s="5"/>
      <c r="M25" s="6">
        <f t="shared" si="1"/>
        <v>0</v>
      </c>
      <c r="N25" s="5"/>
      <c r="O25" s="6">
        <v>7100575000</v>
      </c>
      <c r="P25" s="5"/>
      <c r="Q25" s="6">
        <v>0</v>
      </c>
      <c r="R25" s="5"/>
      <c r="S25" s="6">
        <f t="shared" si="0"/>
        <v>7100575000</v>
      </c>
    </row>
    <row r="26" spans="1:19" x14ac:dyDescent="0.55000000000000004">
      <c r="A26" s="1" t="s">
        <v>51</v>
      </c>
      <c r="C26" s="5" t="s">
        <v>191</v>
      </c>
      <c r="D26" s="5"/>
      <c r="E26" s="6">
        <v>3769532</v>
      </c>
      <c r="F26" s="5"/>
      <c r="G26" s="6">
        <v>450</v>
      </c>
      <c r="H26" s="5"/>
      <c r="I26" s="6">
        <v>0</v>
      </c>
      <c r="J26" s="5"/>
      <c r="K26" s="6">
        <v>0</v>
      </c>
      <c r="L26" s="5"/>
      <c r="M26" s="6">
        <f t="shared" si="1"/>
        <v>0</v>
      </c>
      <c r="N26" s="5"/>
      <c r="O26" s="6">
        <v>1696289400</v>
      </c>
      <c r="P26" s="5"/>
      <c r="Q26" s="6">
        <v>102606952</v>
      </c>
      <c r="R26" s="5"/>
      <c r="S26" s="6">
        <f t="shared" si="0"/>
        <v>1593682448</v>
      </c>
    </row>
    <row r="27" spans="1:19" x14ac:dyDescent="0.55000000000000004">
      <c r="A27" s="1" t="s">
        <v>41</v>
      </c>
      <c r="C27" s="5" t="s">
        <v>192</v>
      </c>
      <c r="D27" s="5"/>
      <c r="E27" s="6">
        <v>3485911</v>
      </c>
      <c r="F27" s="5"/>
      <c r="G27" s="6">
        <v>2200</v>
      </c>
      <c r="H27" s="5"/>
      <c r="I27" s="6">
        <v>0</v>
      </c>
      <c r="J27" s="5"/>
      <c r="K27" s="6">
        <v>0</v>
      </c>
      <c r="L27" s="5"/>
      <c r="M27" s="6">
        <f t="shared" si="1"/>
        <v>0</v>
      </c>
      <c r="N27" s="5"/>
      <c r="O27" s="6">
        <v>7669004200</v>
      </c>
      <c r="P27" s="5"/>
      <c r="Q27" s="6">
        <v>0</v>
      </c>
      <c r="R27" s="5"/>
      <c r="S27" s="6">
        <f t="shared" si="0"/>
        <v>7669004200</v>
      </c>
    </row>
    <row r="28" spans="1:19" x14ac:dyDescent="0.55000000000000004">
      <c r="A28" s="1" t="s">
        <v>26</v>
      </c>
      <c r="C28" s="5" t="s">
        <v>193</v>
      </c>
      <c r="D28" s="5"/>
      <c r="E28" s="6">
        <v>815911</v>
      </c>
      <c r="F28" s="5"/>
      <c r="G28" s="6">
        <v>5600</v>
      </c>
      <c r="H28" s="5"/>
      <c r="I28" s="6">
        <v>0</v>
      </c>
      <c r="J28" s="5"/>
      <c r="K28" s="6">
        <v>0</v>
      </c>
      <c r="L28" s="5"/>
      <c r="M28" s="6">
        <f t="shared" si="1"/>
        <v>0</v>
      </c>
      <c r="N28" s="5"/>
      <c r="O28" s="6">
        <v>4569101600</v>
      </c>
      <c r="P28" s="5"/>
      <c r="Q28" s="6">
        <v>0</v>
      </c>
      <c r="R28" s="5"/>
      <c r="S28" s="6">
        <f t="shared" si="0"/>
        <v>4569101600</v>
      </c>
    </row>
    <row r="29" spans="1:19" x14ac:dyDescent="0.55000000000000004">
      <c r="A29" s="1" t="s">
        <v>29</v>
      </c>
      <c r="C29" s="5" t="s">
        <v>194</v>
      </c>
      <c r="D29" s="5"/>
      <c r="E29" s="6">
        <v>1801000</v>
      </c>
      <c r="F29" s="5"/>
      <c r="G29" s="6">
        <v>2050</v>
      </c>
      <c r="H29" s="5"/>
      <c r="I29" s="6">
        <v>0</v>
      </c>
      <c r="J29" s="5"/>
      <c r="K29" s="6">
        <v>0</v>
      </c>
      <c r="L29" s="5"/>
      <c r="M29" s="6">
        <f t="shared" si="1"/>
        <v>0</v>
      </c>
      <c r="N29" s="5"/>
      <c r="O29" s="6">
        <v>3692050000</v>
      </c>
      <c r="P29" s="5"/>
      <c r="Q29" s="6">
        <v>168917320</v>
      </c>
      <c r="R29" s="5"/>
      <c r="S29" s="6">
        <f t="shared" si="0"/>
        <v>3523132680</v>
      </c>
    </row>
    <row r="30" spans="1:19" x14ac:dyDescent="0.55000000000000004">
      <c r="A30" s="1" t="s">
        <v>15</v>
      </c>
      <c r="C30" s="5" t="s">
        <v>195</v>
      </c>
      <c r="D30" s="5"/>
      <c r="E30" s="6">
        <v>1333761</v>
      </c>
      <c r="F30" s="5"/>
      <c r="G30" s="6">
        <v>200</v>
      </c>
      <c r="H30" s="5"/>
      <c r="I30" s="6">
        <v>0</v>
      </c>
      <c r="J30" s="5"/>
      <c r="K30" s="6">
        <v>0</v>
      </c>
      <c r="L30" s="5"/>
      <c r="M30" s="6">
        <f t="shared" si="1"/>
        <v>0</v>
      </c>
      <c r="N30" s="5"/>
      <c r="O30" s="15">
        <v>423665400</v>
      </c>
      <c r="P30" s="5"/>
      <c r="Q30" s="6">
        <v>0</v>
      </c>
      <c r="R30" s="5"/>
      <c r="S30" s="6">
        <f t="shared" si="0"/>
        <v>423665400</v>
      </c>
    </row>
    <row r="31" spans="1:19" x14ac:dyDescent="0.55000000000000004">
      <c r="A31" s="1" t="s">
        <v>47</v>
      </c>
      <c r="C31" s="5" t="s">
        <v>196</v>
      </c>
      <c r="D31" s="5"/>
      <c r="E31" s="6">
        <v>2486905</v>
      </c>
      <c r="F31" s="5"/>
      <c r="G31" s="6">
        <v>2000</v>
      </c>
      <c r="H31" s="5"/>
      <c r="I31" s="6">
        <v>0</v>
      </c>
      <c r="J31" s="5"/>
      <c r="K31" s="6">
        <v>0</v>
      </c>
      <c r="L31" s="5"/>
      <c r="M31" s="6">
        <f t="shared" si="1"/>
        <v>0</v>
      </c>
      <c r="N31" s="5"/>
      <c r="O31" s="6">
        <v>4973810000</v>
      </c>
      <c r="P31" s="5"/>
      <c r="Q31" s="6">
        <v>0</v>
      </c>
      <c r="R31" s="5"/>
      <c r="S31" s="6">
        <f t="shared" si="0"/>
        <v>4973810000</v>
      </c>
    </row>
    <row r="32" spans="1:19" x14ac:dyDescent="0.55000000000000004">
      <c r="A32" s="1" t="s">
        <v>52</v>
      </c>
      <c r="C32" s="5" t="s">
        <v>197</v>
      </c>
      <c r="D32" s="5"/>
      <c r="E32" s="6">
        <v>174233</v>
      </c>
      <c r="F32" s="5"/>
      <c r="G32" s="6">
        <v>400</v>
      </c>
      <c r="H32" s="5"/>
      <c r="I32" s="6">
        <v>0</v>
      </c>
      <c r="J32" s="5"/>
      <c r="K32" s="6">
        <v>0</v>
      </c>
      <c r="L32" s="5"/>
      <c r="M32" s="6">
        <f t="shared" si="1"/>
        <v>0</v>
      </c>
      <c r="N32" s="5"/>
      <c r="O32" s="6">
        <v>69693200</v>
      </c>
      <c r="P32" s="5"/>
      <c r="Q32" s="6">
        <v>6137877</v>
      </c>
      <c r="R32" s="5"/>
      <c r="S32" s="6">
        <f t="shared" si="0"/>
        <v>63555323</v>
      </c>
    </row>
    <row r="33" spans="1:19" x14ac:dyDescent="0.55000000000000004">
      <c r="A33" s="1" t="s">
        <v>198</v>
      </c>
      <c r="C33" s="5" t="s">
        <v>199</v>
      </c>
      <c r="D33" s="5"/>
      <c r="E33" s="6">
        <v>1646884</v>
      </c>
      <c r="F33" s="5"/>
      <c r="G33" s="6">
        <v>1900</v>
      </c>
      <c r="H33" s="5"/>
      <c r="I33" s="6">
        <v>0</v>
      </c>
      <c r="J33" s="5"/>
      <c r="K33" s="6">
        <v>0</v>
      </c>
      <c r="L33" s="5"/>
      <c r="M33" s="6">
        <f t="shared" si="1"/>
        <v>0</v>
      </c>
      <c r="N33" s="5"/>
      <c r="O33" s="6">
        <v>3129079600</v>
      </c>
      <c r="P33" s="5"/>
      <c r="Q33" s="6">
        <v>0</v>
      </c>
      <c r="R33" s="5"/>
      <c r="S33" s="6">
        <f t="shared" si="0"/>
        <v>3129079600</v>
      </c>
    </row>
    <row r="34" spans="1:19" x14ac:dyDescent="0.55000000000000004">
      <c r="A34" s="1" t="s">
        <v>21</v>
      </c>
      <c r="C34" s="5" t="s">
        <v>200</v>
      </c>
      <c r="D34" s="5"/>
      <c r="E34" s="6">
        <v>689072</v>
      </c>
      <c r="F34" s="5"/>
      <c r="G34" s="6">
        <v>5900</v>
      </c>
      <c r="H34" s="5"/>
      <c r="I34" s="6">
        <v>0</v>
      </c>
      <c r="J34" s="5"/>
      <c r="K34" s="6">
        <v>0</v>
      </c>
      <c r="L34" s="5"/>
      <c r="M34" s="6">
        <f t="shared" si="1"/>
        <v>0</v>
      </c>
      <c r="N34" s="5"/>
      <c r="O34" s="6">
        <v>4065524800</v>
      </c>
      <c r="P34" s="5"/>
      <c r="Q34" s="6">
        <v>188538381</v>
      </c>
      <c r="R34" s="5"/>
      <c r="S34" s="6">
        <f t="shared" si="0"/>
        <v>3876986419</v>
      </c>
    </row>
    <row r="35" spans="1:19" x14ac:dyDescent="0.55000000000000004">
      <c r="A35" s="1" t="s">
        <v>201</v>
      </c>
      <c r="C35" s="5" t="s">
        <v>173</v>
      </c>
      <c r="D35" s="5"/>
      <c r="E35" s="6">
        <v>14663</v>
      </c>
      <c r="F35" s="5"/>
      <c r="G35" s="6">
        <v>680</v>
      </c>
      <c r="H35" s="5"/>
      <c r="I35" s="6">
        <v>0</v>
      </c>
      <c r="J35" s="5"/>
      <c r="K35" s="6">
        <v>0</v>
      </c>
      <c r="L35" s="5"/>
      <c r="M35" s="6">
        <f t="shared" si="1"/>
        <v>0</v>
      </c>
      <c r="N35" s="5"/>
      <c r="O35" s="6">
        <v>9970840</v>
      </c>
      <c r="P35" s="5"/>
      <c r="Q35" s="6">
        <v>578952</v>
      </c>
      <c r="R35" s="5"/>
      <c r="S35" s="6">
        <f t="shared" si="0"/>
        <v>9391888</v>
      </c>
    </row>
    <row r="36" spans="1:19" x14ac:dyDescent="0.55000000000000004">
      <c r="A36" s="1" t="s">
        <v>202</v>
      </c>
      <c r="C36" s="5" t="s">
        <v>185</v>
      </c>
      <c r="D36" s="5"/>
      <c r="E36" s="6">
        <v>48475</v>
      </c>
      <c r="F36" s="5"/>
      <c r="G36" s="6">
        <v>4500</v>
      </c>
      <c r="H36" s="5"/>
      <c r="I36" s="6">
        <v>0</v>
      </c>
      <c r="J36" s="5"/>
      <c r="K36" s="6">
        <v>0</v>
      </c>
      <c r="L36" s="5"/>
      <c r="M36" s="6">
        <f t="shared" si="1"/>
        <v>0</v>
      </c>
      <c r="N36" s="5"/>
      <c r="O36" s="6">
        <v>218137500</v>
      </c>
      <c r="P36" s="5"/>
      <c r="Q36" s="6">
        <v>8610691</v>
      </c>
      <c r="R36" s="5"/>
      <c r="S36" s="6">
        <f t="shared" si="0"/>
        <v>209526809</v>
      </c>
    </row>
    <row r="37" spans="1:19" x14ac:dyDescent="0.55000000000000004">
      <c r="A37" s="1" t="s">
        <v>203</v>
      </c>
      <c r="C37" s="5" t="s">
        <v>204</v>
      </c>
      <c r="D37" s="5"/>
      <c r="E37" s="6">
        <v>20385</v>
      </c>
      <c r="F37" s="5"/>
      <c r="G37" s="6">
        <v>4870</v>
      </c>
      <c r="H37" s="5"/>
      <c r="I37" s="6">
        <v>0</v>
      </c>
      <c r="J37" s="5"/>
      <c r="K37" s="6">
        <v>0</v>
      </c>
      <c r="L37" s="5"/>
      <c r="M37" s="6">
        <f t="shared" si="1"/>
        <v>0</v>
      </c>
      <c r="N37" s="5"/>
      <c r="O37" s="6">
        <v>99274950</v>
      </c>
      <c r="P37" s="5"/>
      <c r="Q37" s="6">
        <v>0</v>
      </c>
      <c r="R37" s="5"/>
      <c r="S37" s="6">
        <f t="shared" si="0"/>
        <v>99274950</v>
      </c>
    </row>
    <row r="38" spans="1:19" x14ac:dyDescent="0.55000000000000004">
      <c r="A38" s="1" t="s">
        <v>43</v>
      </c>
      <c r="C38" s="5" t="s">
        <v>205</v>
      </c>
      <c r="D38" s="5"/>
      <c r="E38" s="6">
        <v>22020</v>
      </c>
      <c r="F38" s="5"/>
      <c r="G38" s="6">
        <v>500</v>
      </c>
      <c r="H38" s="5"/>
      <c r="I38" s="6">
        <v>0</v>
      </c>
      <c r="J38" s="5"/>
      <c r="K38" s="6">
        <v>0</v>
      </c>
      <c r="L38" s="5"/>
      <c r="M38" s="6">
        <f t="shared" si="1"/>
        <v>0</v>
      </c>
      <c r="N38" s="5"/>
      <c r="O38" s="6">
        <v>11010000</v>
      </c>
      <c r="P38" s="5"/>
      <c r="Q38" s="6">
        <v>399703</v>
      </c>
      <c r="R38" s="5"/>
      <c r="S38" s="6">
        <f t="shared" si="0"/>
        <v>10610297</v>
      </c>
    </row>
    <row r="39" spans="1:19" x14ac:dyDescent="0.55000000000000004">
      <c r="A39" s="1" t="s">
        <v>19</v>
      </c>
      <c r="C39" s="5" t="s">
        <v>206</v>
      </c>
      <c r="D39" s="5"/>
      <c r="E39" s="6">
        <v>4880583</v>
      </c>
      <c r="F39" s="5"/>
      <c r="G39" s="6">
        <v>780</v>
      </c>
      <c r="H39" s="5"/>
      <c r="I39" s="6">
        <v>0</v>
      </c>
      <c r="J39" s="5"/>
      <c r="K39" s="6">
        <v>0</v>
      </c>
      <c r="L39" s="5"/>
      <c r="M39" s="6">
        <f t="shared" si="1"/>
        <v>0</v>
      </c>
      <c r="N39" s="5"/>
      <c r="O39" s="6">
        <v>3806854740</v>
      </c>
      <c r="P39" s="5"/>
      <c r="Q39" s="6">
        <v>0</v>
      </c>
      <c r="R39" s="5"/>
      <c r="S39" s="6">
        <f t="shared" si="0"/>
        <v>3806854740</v>
      </c>
    </row>
    <row r="40" spans="1:19" x14ac:dyDescent="0.55000000000000004">
      <c r="A40" s="1" t="s">
        <v>207</v>
      </c>
      <c r="C40" s="5" t="s">
        <v>208</v>
      </c>
      <c r="D40" s="5"/>
      <c r="E40" s="6">
        <v>108000</v>
      </c>
      <c r="F40" s="5"/>
      <c r="G40" s="6">
        <v>400</v>
      </c>
      <c r="H40" s="5"/>
      <c r="I40" s="6">
        <v>0</v>
      </c>
      <c r="J40" s="5"/>
      <c r="K40" s="6">
        <v>0</v>
      </c>
      <c r="L40" s="5"/>
      <c r="M40" s="6">
        <f t="shared" si="1"/>
        <v>0</v>
      </c>
      <c r="N40" s="5"/>
      <c r="O40" s="6">
        <v>43200000</v>
      </c>
      <c r="P40" s="5"/>
      <c r="Q40" s="6">
        <v>0</v>
      </c>
      <c r="R40" s="5"/>
      <c r="S40" s="6">
        <f t="shared" si="0"/>
        <v>43200000</v>
      </c>
    </row>
    <row r="41" spans="1:19" x14ac:dyDescent="0.55000000000000004">
      <c r="A41" s="1" t="s">
        <v>23</v>
      </c>
      <c r="C41" s="5" t="s">
        <v>209</v>
      </c>
      <c r="D41" s="5"/>
      <c r="E41" s="6">
        <v>374950</v>
      </c>
      <c r="F41" s="5"/>
      <c r="G41" s="6">
        <v>11500</v>
      </c>
      <c r="H41" s="5"/>
      <c r="I41" s="6">
        <v>0</v>
      </c>
      <c r="J41" s="5"/>
      <c r="K41" s="6">
        <v>0</v>
      </c>
      <c r="L41" s="5"/>
      <c r="M41" s="6">
        <f t="shared" si="1"/>
        <v>0</v>
      </c>
      <c r="N41" s="5"/>
      <c r="O41" s="6">
        <v>4311925000</v>
      </c>
      <c r="P41" s="5"/>
      <c r="Q41" s="6">
        <v>0</v>
      </c>
      <c r="R41" s="5"/>
      <c r="S41" s="6">
        <f t="shared" si="0"/>
        <v>4311925000</v>
      </c>
    </row>
    <row r="42" spans="1:19" x14ac:dyDescent="0.55000000000000004">
      <c r="A42" s="1" t="s">
        <v>34</v>
      </c>
      <c r="C42" s="5" t="s">
        <v>210</v>
      </c>
      <c r="D42" s="5"/>
      <c r="E42" s="6">
        <v>5354926</v>
      </c>
      <c r="F42" s="5"/>
      <c r="G42" s="6">
        <v>1930</v>
      </c>
      <c r="H42" s="5"/>
      <c r="I42" s="6">
        <v>0</v>
      </c>
      <c r="J42" s="5"/>
      <c r="K42" s="6">
        <v>0</v>
      </c>
      <c r="L42" s="5"/>
      <c r="M42" s="6">
        <f t="shared" si="1"/>
        <v>0</v>
      </c>
      <c r="N42" s="5"/>
      <c r="O42" s="6">
        <v>10335013652</v>
      </c>
      <c r="P42" s="5"/>
      <c r="Q42" s="6">
        <v>0</v>
      </c>
      <c r="R42" s="5"/>
      <c r="S42" s="6">
        <f t="shared" si="0"/>
        <v>10335013652</v>
      </c>
    </row>
    <row r="43" spans="1:19" x14ac:dyDescent="0.55000000000000004">
      <c r="A43" s="1" t="s">
        <v>33</v>
      </c>
      <c r="C43" s="5" t="s">
        <v>211</v>
      </c>
      <c r="D43" s="5"/>
      <c r="E43" s="6">
        <v>1532557</v>
      </c>
      <c r="F43" s="5"/>
      <c r="G43" s="6">
        <v>1350</v>
      </c>
      <c r="H43" s="5"/>
      <c r="I43" s="6">
        <v>0</v>
      </c>
      <c r="J43" s="5"/>
      <c r="K43" s="6">
        <v>0</v>
      </c>
      <c r="L43" s="5"/>
      <c r="M43" s="6">
        <f t="shared" si="1"/>
        <v>0</v>
      </c>
      <c r="N43" s="5"/>
      <c r="O43" s="6">
        <v>2068951950</v>
      </c>
      <c r="P43" s="5"/>
      <c r="Q43" s="6">
        <v>0</v>
      </c>
      <c r="R43" s="5"/>
      <c r="S43" s="6">
        <f t="shared" si="0"/>
        <v>2068951950</v>
      </c>
    </row>
    <row r="44" spans="1:19" x14ac:dyDescent="0.55000000000000004">
      <c r="A44" s="1" t="s">
        <v>212</v>
      </c>
      <c r="C44" s="5" t="s">
        <v>194</v>
      </c>
      <c r="D44" s="5"/>
      <c r="E44" s="6">
        <v>228420</v>
      </c>
      <c r="F44" s="5"/>
      <c r="G44" s="6">
        <v>560</v>
      </c>
      <c r="H44" s="5"/>
      <c r="I44" s="6">
        <v>0</v>
      </c>
      <c r="J44" s="5"/>
      <c r="K44" s="6">
        <v>0</v>
      </c>
      <c r="L44" s="5"/>
      <c r="M44" s="6">
        <f t="shared" si="1"/>
        <v>0</v>
      </c>
      <c r="N44" s="5"/>
      <c r="O44" s="6">
        <v>127915200</v>
      </c>
      <c r="P44" s="5"/>
      <c r="Q44" s="6">
        <v>0</v>
      </c>
      <c r="R44" s="5"/>
      <c r="S44" s="6">
        <f t="shared" si="0"/>
        <v>127915200</v>
      </c>
    </row>
    <row r="45" spans="1:19" x14ac:dyDescent="0.55000000000000004">
      <c r="A45" s="1" t="s">
        <v>213</v>
      </c>
      <c r="C45" s="5" t="s">
        <v>187</v>
      </c>
      <c r="D45" s="5"/>
      <c r="E45" s="6">
        <v>194657</v>
      </c>
      <c r="F45" s="5"/>
      <c r="G45" s="6">
        <v>3300</v>
      </c>
      <c r="H45" s="5"/>
      <c r="I45" s="6">
        <v>0</v>
      </c>
      <c r="J45" s="5"/>
      <c r="K45" s="6">
        <v>0</v>
      </c>
      <c r="L45" s="5"/>
      <c r="M45" s="6">
        <f t="shared" si="1"/>
        <v>0</v>
      </c>
      <c r="N45" s="5"/>
      <c r="O45" s="6">
        <v>642368100</v>
      </c>
      <c r="P45" s="5"/>
      <c r="Q45" s="6">
        <v>0</v>
      </c>
      <c r="R45" s="5"/>
      <c r="S45" s="6">
        <f t="shared" si="0"/>
        <v>642368100</v>
      </c>
    </row>
    <row r="46" spans="1:19" x14ac:dyDescent="0.55000000000000004">
      <c r="A46" s="1" t="s">
        <v>214</v>
      </c>
      <c r="C46" s="5" t="s">
        <v>190</v>
      </c>
      <c r="D46" s="5"/>
      <c r="E46" s="6">
        <v>98398</v>
      </c>
      <c r="F46" s="5"/>
      <c r="G46" s="6">
        <v>3000</v>
      </c>
      <c r="H46" s="5"/>
      <c r="I46" s="6">
        <v>0</v>
      </c>
      <c r="J46" s="5"/>
      <c r="K46" s="6">
        <v>0</v>
      </c>
      <c r="L46" s="5"/>
      <c r="M46" s="6">
        <f t="shared" si="1"/>
        <v>0</v>
      </c>
      <c r="N46" s="5"/>
      <c r="O46" s="15">
        <v>295194000</v>
      </c>
      <c r="P46" s="5"/>
      <c r="Q46" s="6">
        <v>0</v>
      </c>
      <c r="R46" s="5"/>
      <c r="S46" s="6">
        <f t="shared" si="0"/>
        <v>295194000</v>
      </c>
    </row>
    <row r="47" spans="1:19" x14ac:dyDescent="0.55000000000000004">
      <c r="A47" s="1" t="s">
        <v>215</v>
      </c>
      <c r="C47" s="5" t="s">
        <v>216</v>
      </c>
      <c r="D47" s="5"/>
      <c r="E47" s="6">
        <v>15358</v>
      </c>
      <c r="F47" s="5"/>
      <c r="G47" s="6">
        <v>5550</v>
      </c>
      <c r="H47" s="5"/>
      <c r="I47" s="6">
        <v>0</v>
      </c>
      <c r="J47" s="5"/>
      <c r="K47" s="6">
        <v>0</v>
      </c>
      <c r="L47" s="5"/>
      <c r="M47" s="6">
        <f t="shared" si="1"/>
        <v>0</v>
      </c>
      <c r="N47" s="5"/>
      <c r="O47" s="6">
        <v>85236900</v>
      </c>
      <c r="P47" s="5"/>
      <c r="Q47" s="6">
        <v>0</v>
      </c>
      <c r="R47" s="5"/>
      <c r="S47" s="6">
        <f t="shared" si="0"/>
        <v>85236900</v>
      </c>
    </row>
    <row r="48" spans="1:19" x14ac:dyDescent="0.55000000000000004">
      <c r="A48" s="1" t="s">
        <v>217</v>
      </c>
      <c r="C48" s="5" t="s">
        <v>218</v>
      </c>
      <c r="D48" s="5"/>
      <c r="E48" s="6">
        <v>15702</v>
      </c>
      <c r="F48" s="5"/>
      <c r="G48" s="6">
        <v>110</v>
      </c>
      <c r="H48" s="5"/>
      <c r="I48" s="6">
        <v>0</v>
      </c>
      <c r="J48" s="5"/>
      <c r="K48" s="6">
        <v>0</v>
      </c>
      <c r="L48" s="5"/>
      <c r="M48" s="6">
        <f t="shared" si="1"/>
        <v>0</v>
      </c>
      <c r="N48" s="5"/>
      <c r="O48" s="6">
        <v>1727220</v>
      </c>
      <c r="P48" s="5"/>
      <c r="Q48" s="6">
        <v>0</v>
      </c>
      <c r="R48" s="5"/>
      <c r="S48" s="6">
        <f t="shared" si="0"/>
        <v>1727220</v>
      </c>
    </row>
    <row r="49" spans="1:19" x14ac:dyDescent="0.55000000000000004">
      <c r="A49" s="1" t="s">
        <v>219</v>
      </c>
      <c r="C49" s="5" t="s">
        <v>218</v>
      </c>
      <c r="D49" s="5"/>
      <c r="E49" s="6">
        <v>15893</v>
      </c>
      <c r="F49" s="5"/>
      <c r="G49" s="6">
        <v>850</v>
      </c>
      <c r="H49" s="5"/>
      <c r="I49" s="6">
        <v>0</v>
      </c>
      <c r="J49" s="5"/>
      <c r="K49" s="6">
        <v>0</v>
      </c>
      <c r="L49" s="5"/>
      <c r="M49" s="6">
        <f t="shared" si="1"/>
        <v>0</v>
      </c>
      <c r="N49" s="5"/>
      <c r="O49" s="6">
        <v>13509050</v>
      </c>
      <c r="P49" s="5"/>
      <c r="Q49" s="6">
        <v>0</v>
      </c>
      <c r="R49" s="5"/>
      <c r="S49" s="6">
        <f t="shared" si="0"/>
        <v>13509050</v>
      </c>
    </row>
    <row r="50" spans="1:19" x14ac:dyDescent="0.55000000000000004">
      <c r="A50" s="1" t="s">
        <v>31</v>
      </c>
      <c r="C50" s="5" t="s">
        <v>220</v>
      </c>
      <c r="D50" s="5"/>
      <c r="E50" s="6">
        <v>1390296</v>
      </c>
      <c r="F50" s="5"/>
      <c r="G50" s="6">
        <v>3000</v>
      </c>
      <c r="H50" s="5"/>
      <c r="I50" s="6">
        <v>0</v>
      </c>
      <c r="J50" s="5"/>
      <c r="K50" s="6">
        <v>0</v>
      </c>
      <c r="L50" s="5"/>
      <c r="M50" s="6">
        <f t="shared" si="1"/>
        <v>0</v>
      </c>
      <c r="N50" s="5"/>
      <c r="O50" s="6">
        <v>4170888000</v>
      </c>
      <c r="P50" s="5"/>
      <c r="Q50" s="6">
        <v>0</v>
      </c>
      <c r="R50" s="5"/>
      <c r="S50" s="6">
        <f t="shared" si="0"/>
        <v>4170888000</v>
      </c>
    </row>
    <row r="51" spans="1:19" x14ac:dyDescent="0.55000000000000004">
      <c r="A51" s="1" t="s">
        <v>221</v>
      </c>
      <c r="C51" s="5" t="s">
        <v>216</v>
      </c>
      <c r="D51" s="5"/>
      <c r="E51" s="6">
        <v>202768</v>
      </c>
      <c r="F51" s="5"/>
      <c r="G51" s="6">
        <v>165</v>
      </c>
      <c r="H51" s="5"/>
      <c r="I51" s="6">
        <v>0</v>
      </c>
      <c r="J51" s="5"/>
      <c r="K51" s="6">
        <v>0</v>
      </c>
      <c r="L51" s="5"/>
      <c r="M51" s="6">
        <f t="shared" si="1"/>
        <v>0</v>
      </c>
      <c r="N51" s="5"/>
      <c r="O51" s="6">
        <v>33456720</v>
      </c>
      <c r="P51" s="5"/>
      <c r="Q51" s="6">
        <v>0</v>
      </c>
      <c r="R51" s="5"/>
      <c r="S51" s="6">
        <f t="shared" si="0"/>
        <v>33456720</v>
      </c>
    </row>
    <row r="52" spans="1:19" ht="24.75" thickBot="1" x14ac:dyDescent="0.6">
      <c r="C52" s="5"/>
      <c r="D52" s="5"/>
      <c r="E52" s="5"/>
      <c r="F52" s="5"/>
      <c r="G52" s="5"/>
      <c r="H52" s="5"/>
      <c r="I52" s="8">
        <f>SUM(I8:I51)</f>
        <v>3999479200</v>
      </c>
      <c r="J52" s="5"/>
      <c r="K52" s="8">
        <f>SUM(K8:K51)</f>
        <v>538163473</v>
      </c>
      <c r="L52" s="5"/>
      <c r="M52" s="8">
        <f>SUM(M8:M51)</f>
        <v>3461315727</v>
      </c>
      <c r="N52" s="5"/>
      <c r="O52" s="8">
        <f>SUM(O8:O51)</f>
        <v>130219547248</v>
      </c>
      <c r="P52" s="5"/>
      <c r="Q52" s="8">
        <f>SUM(Q8:Q51)</f>
        <v>2509076624</v>
      </c>
      <c r="R52" s="5"/>
      <c r="S52" s="8">
        <f>SUM(S8:S51)</f>
        <v>127710470624</v>
      </c>
    </row>
    <row r="53" spans="1:19" ht="24.75" thickTop="1" x14ac:dyDescent="0.55000000000000004">
      <c r="I53" s="3"/>
      <c r="K53" s="3"/>
      <c r="O53" s="3"/>
      <c r="Q53" s="3"/>
    </row>
    <row r="54" spans="1:19" x14ac:dyDescent="0.55000000000000004">
      <c r="O54" s="3"/>
      <c r="S54" s="3"/>
    </row>
    <row r="55" spans="1:19" x14ac:dyDescent="0.55000000000000004">
      <c r="M55" s="3"/>
      <c r="O55" s="3"/>
    </row>
    <row r="56" spans="1:19" x14ac:dyDescent="0.55000000000000004">
      <c r="M56" s="3"/>
    </row>
  </sheetData>
  <autoFilter ref="A7:A51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6"/>
  <sheetViews>
    <sheetView rightToLeft="1" topLeftCell="A64" workbookViewId="0">
      <selection activeCell="I81" sqref="I81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1" t="s">
        <v>3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H6" s="22" t="s">
        <v>154</v>
      </c>
      <c r="I6" s="22" t="s">
        <v>154</v>
      </c>
      <c r="K6" s="22" t="s">
        <v>155</v>
      </c>
      <c r="L6" s="22" t="s">
        <v>155</v>
      </c>
      <c r="M6" s="22" t="s">
        <v>155</v>
      </c>
      <c r="N6" s="22" t="s">
        <v>155</v>
      </c>
      <c r="O6" s="22" t="s">
        <v>155</v>
      </c>
      <c r="P6" s="22" t="s">
        <v>155</v>
      </c>
      <c r="Q6" s="22" t="s">
        <v>155</v>
      </c>
    </row>
    <row r="7" spans="1:17" ht="24.75" x14ac:dyDescent="0.55000000000000004">
      <c r="A7" s="22" t="s">
        <v>3</v>
      </c>
      <c r="C7" s="22" t="s">
        <v>7</v>
      </c>
      <c r="E7" s="22" t="s">
        <v>222</v>
      </c>
      <c r="G7" s="22" t="s">
        <v>223</v>
      </c>
      <c r="I7" s="22" t="s">
        <v>224</v>
      </c>
      <c r="K7" s="22" t="s">
        <v>7</v>
      </c>
      <c r="M7" s="22" t="s">
        <v>222</v>
      </c>
      <c r="O7" s="22" t="s">
        <v>223</v>
      </c>
      <c r="Q7" s="22" t="s">
        <v>224</v>
      </c>
    </row>
    <row r="8" spans="1:17" x14ac:dyDescent="0.55000000000000004">
      <c r="A8" s="1" t="s">
        <v>78</v>
      </c>
      <c r="C8" s="9">
        <v>4603230</v>
      </c>
      <c r="D8" s="9"/>
      <c r="E8" s="9">
        <v>38391304156</v>
      </c>
      <c r="F8" s="9"/>
      <c r="G8" s="9">
        <v>50672355840</v>
      </c>
      <c r="H8" s="9"/>
      <c r="I8" s="9">
        <f>E8-G8</f>
        <v>-12281051684</v>
      </c>
      <c r="J8" s="9"/>
      <c r="K8" s="9">
        <v>4603230</v>
      </c>
      <c r="L8" s="9"/>
      <c r="M8" s="9">
        <v>38391304156</v>
      </c>
      <c r="N8" s="9"/>
      <c r="O8" s="9">
        <v>50672355840</v>
      </c>
      <c r="P8" s="9"/>
      <c r="Q8" s="9">
        <f>M8-O8</f>
        <v>-12281051684</v>
      </c>
    </row>
    <row r="9" spans="1:17" x14ac:dyDescent="0.55000000000000004">
      <c r="A9" s="1" t="s">
        <v>59</v>
      </c>
      <c r="C9" s="9">
        <v>4656080</v>
      </c>
      <c r="D9" s="9"/>
      <c r="E9" s="9">
        <v>80677227703</v>
      </c>
      <c r="F9" s="9"/>
      <c r="G9" s="9">
        <v>89707807690</v>
      </c>
      <c r="H9" s="9"/>
      <c r="I9" s="9">
        <f t="shared" ref="I9:I72" si="0">E9-G9</f>
        <v>-9030579987</v>
      </c>
      <c r="J9" s="9"/>
      <c r="K9" s="9">
        <v>4656080</v>
      </c>
      <c r="L9" s="9"/>
      <c r="M9" s="9">
        <v>80677227703</v>
      </c>
      <c r="N9" s="9"/>
      <c r="O9" s="9">
        <v>94069452863</v>
      </c>
      <c r="P9" s="9"/>
      <c r="Q9" s="9">
        <f t="shared" ref="Q9:Q72" si="1">M9-O9</f>
        <v>-13392225160</v>
      </c>
    </row>
    <row r="10" spans="1:17" x14ac:dyDescent="0.55000000000000004">
      <c r="A10" s="1" t="s">
        <v>58</v>
      </c>
      <c r="C10" s="9">
        <v>816764</v>
      </c>
      <c r="D10" s="9"/>
      <c r="E10" s="9">
        <v>38626344893</v>
      </c>
      <c r="F10" s="9"/>
      <c r="G10" s="9">
        <v>39301849233</v>
      </c>
      <c r="H10" s="9"/>
      <c r="I10" s="9">
        <f t="shared" si="0"/>
        <v>-675504340</v>
      </c>
      <c r="J10" s="9"/>
      <c r="K10" s="9">
        <v>816764</v>
      </c>
      <c r="L10" s="9"/>
      <c r="M10" s="9">
        <v>38626344893</v>
      </c>
      <c r="N10" s="9"/>
      <c r="O10" s="9">
        <v>32377548029</v>
      </c>
      <c r="P10" s="9"/>
      <c r="Q10" s="9">
        <f t="shared" si="1"/>
        <v>6248796864</v>
      </c>
    </row>
    <row r="11" spans="1:17" x14ac:dyDescent="0.55000000000000004">
      <c r="A11" s="1" t="s">
        <v>51</v>
      </c>
      <c r="C11" s="9">
        <v>2148571</v>
      </c>
      <c r="D11" s="9"/>
      <c r="E11" s="9">
        <v>35928208956</v>
      </c>
      <c r="F11" s="9"/>
      <c r="G11" s="9">
        <v>35170004570</v>
      </c>
      <c r="H11" s="9"/>
      <c r="I11" s="9">
        <f t="shared" si="0"/>
        <v>758204386</v>
      </c>
      <c r="J11" s="9"/>
      <c r="K11" s="9">
        <v>2148571</v>
      </c>
      <c r="L11" s="9"/>
      <c r="M11" s="9">
        <v>35928208956</v>
      </c>
      <c r="N11" s="9"/>
      <c r="O11" s="9">
        <v>31961300792</v>
      </c>
      <c r="P11" s="9"/>
      <c r="Q11" s="9">
        <f t="shared" si="1"/>
        <v>3966908164</v>
      </c>
    </row>
    <row r="12" spans="1:17" x14ac:dyDescent="0.55000000000000004">
      <c r="A12" s="1" t="s">
        <v>42</v>
      </c>
      <c r="C12" s="9">
        <v>24294624</v>
      </c>
      <c r="D12" s="9"/>
      <c r="E12" s="9">
        <v>40040817696</v>
      </c>
      <c r="F12" s="9"/>
      <c r="G12" s="9">
        <v>45764384520</v>
      </c>
      <c r="H12" s="9"/>
      <c r="I12" s="9">
        <f t="shared" si="0"/>
        <v>-5723566824</v>
      </c>
      <c r="J12" s="9"/>
      <c r="K12" s="9">
        <v>24294624</v>
      </c>
      <c r="L12" s="9"/>
      <c r="M12" s="9">
        <v>40040817696</v>
      </c>
      <c r="N12" s="9"/>
      <c r="O12" s="9">
        <v>57018832447</v>
      </c>
      <c r="P12" s="9"/>
      <c r="Q12" s="9">
        <f t="shared" si="1"/>
        <v>-16978014751</v>
      </c>
    </row>
    <row r="13" spans="1:17" x14ac:dyDescent="0.55000000000000004">
      <c r="A13" s="1" t="s">
        <v>41</v>
      </c>
      <c r="C13" s="9">
        <v>2947552</v>
      </c>
      <c r="D13" s="9"/>
      <c r="E13" s="9">
        <v>45356617735</v>
      </c>
      <c r="F13" s="9"/>
      <c r="G13" s="9">
        <v>44958135822</v>
      </c>
      <c r="H13" s="9"/>
      <c r="I13" s="9">
        <f t="shared" si="0"/>
        <v>398481913</v>
      </c>
      <c r="J13" s="9"/>
      <c r="K13" s="9">
        <v>2947552</v>
      </c>
      <c r="L13" s="9"/>
      <c r="M13" s="9">
        <v>45356617735</v>
      </c>
      <c r="N13" s="9"/>
      <c r="O13" s="9">
        <v>45857650141</v>
      </c>
      <c r="P13" s="9"/>
      <c r="Q13" s="9">
        <f t="shared" si="1"/>
        <v>-501032406</v>
      </c>
    </row>
    <row r="14" spans="1:17" x14ac:dyDescent="0.55000000000000004">
      <c r="A14" s="1" t="s">
        <v>26</v>
      </c>
      <c r="C14" s="9">
        <v>2732631</v>
      </c>
      <c r="D14" s="9"/>
      <c r="E14" s="9">
        <v>50334370298</v>
      </c>
      <c r="F14" s="9"/>
      <c r="G14" s="9">
        <v>49546622462</v>
      </c>
      <c r="H14" s="9"/>
      <c r="I14" s="9">
        <f t="shared" si="0"/>
        <v>787747836</v>
      </c>
      <c r="J14" s="9"/>
      <c r="K14" s="9">
        <v>2732631</v>
      </c>
      <c r="L14" s="9"/>
      <c r="M14" s="9">
        <v>50334370298</v>
      </c>
      <c r="N14" s="9"/>
      <c r="O14" s="9">
        <v>32318826837</v>
      </c>
      <c r="P14" s="9"/>
      <c r="Q14" s="9">
        <f t="shared" si="1"/>
        <v>18015543461</v>
      </c>
    </row>
    <row r="15" spans="1:17" x14ac:dyDescent="0.55000000000000004">
      <c r="A15" s="1" t="s">
        <v>29</v>
      </c>
      <c r="C15" s="9">
        <v>1288999</v>
      </c>
      <c r="D15" s="9"/>
      <c r="E15" s="9">
        <v>32595740029</v>
      </c>
      <c r="F15" s="9"/>
      <c r="G15" s="9">
        <v>38591080554</v>
      </c>
      <c r="H15" s="9"/>
      <c r="I15" s="9">
        <f t="shared" si="0"/>
        <v>-5995340525</v>
      </c>
      <c r="J15" s="9"/>
      <c r="K15" s="9">
        <v>1288999</v>
      </c>
      <c r="L15" s="9"/>
      <c r="M15" s="9">
        <v>32595740029</v>
      </c>
      <c r="N15" s="9"/>
      <c r="O15" s="9">
        <v>31620648215</v>
      </c>
      <c r="P15" s="9"/>
      <c r="Q15" s="9">
        <f t="shared" si="1"/>
        <v>975091814</v>
      </c>
    </row>
    <row r="16" spans="1:17" x14ac:dyDescent="0.55000000000000004">
      <c r="A16" s="1" t="s">
        <v>15</v>
      </c>
      <c r="C16" s="9">
        <v>1412218</v>
      </c>
      <c r="D16" s="9"/>
      <c r="E16" s="9">
        <v>7341954034</v>
      </c>
      <c r="F16" s="9"/>
      <c r="G16" s="9">
        <v>7720984165</v>
      </c>
      <c r="H16" s="9"/>
      <c r="I16" s="9">
        <f t="shared" si="0"/>
        <v>-379030131</v>
      </c>
      <c r="J16" s="9"/>
      <c r="K16" s="9">
        <v>1412218</v>
      </c>
      <c r="L16" s="9"/>
      <c r="M16" s="9">
        <v>7341954034</v>
      </c>
      <c r="N16" s="9"/>
      <c r="O16" s="9">
        <v>7917518328</v>
      </c>
      <c r="P16" s="9"/>
      <c r="Q16" s="9">
        <f t="shared" si="1"/>
        <v>-575564294</v>
      </c>
    </row>
    <row r="17" spans="1:17" x14ac:dyDescent="0.55000000000000004">
      <c r="A17" s="1" t="s">
        <v>20</v>
      </c>
      <c r="C17" s="9">
        <v>114343</v>
      </c>
      <c r="D17" s="9"/>
      <c r="E17" s="9">
        <v>5497862823</v>
      </c>
      <c r="F17" s="9"/>
      <c r="G17" s="9">
        <v>5814981642</v>
      </c>
      <c r="H17" s="9"/>
      <c r="I17" s="9">
        <f t="shared" si="0"/>
        <v>-317118819</v>
      </c>
      <c r="J17" s="9"/>
      <c r="K17" s="9">
        <v>114343</v>
      </c>
      <c r="L17" s="9"/>
      <c r="M17" s="9">
        <v>5497862823</v>
      </c>
      <c r="N17" s="9"/>
      <c r="O17" s="9">
        <v>4340917652</v>
      </c>
      <c r="P17" s="9"/>
      <c r="Q17" s="9">
        <f t="shared" si="1"/>
        <v>1156945171</v>
      </c>
    </row>
    <row r="18" spans="1:17" x14ac:dyDescent="0.55000000000000004">
      <c r="A18" s="1" t="s">
        <v>47</v>
      </c>
      <c r="C18" s="9">
        <v>2301615</v>
      </c>
      <c r="D18" s="9"/>
      <c r="E18" s="9">
        <v>25899258823</v>
      </c>
      <c r="F18" s="9"/>
      <c r="G18" s="9">
        <v>25378117948</v>
      </c>
      <c r="H18" s="9"/>
      <c r="I18" s="9">
        <f t="shared" si="0"/>
        <v>521140875</v>
      </c>
      <c r="J18" s="9"/>
      <c r="K18" s="9">
        <v>2301615</v>
      </c>
      <c r="L18" s="9"/>
      <c r="M18" s="9">
        <v>25899258823</v>
      </c>
      <c r="N18" s="9"/>
      <c r="O18" s="9">
        <v>3711511747</v>
      </c>
      <c r="P18" s="9"/>
      <c r="Q18" s="9">
        <f t="shared" si="1"/>
        <v>22187747076</v>
      </c>
    </row>
    <row r="19" spans="1:17" x14ac:dyDescent="0.55000000000000004">
      <c r="A19" s="1" t="s">
        <v>52</v>
      </c>
      <c r="C19" s="9">
        <v>487852</v>
      </c>
      <c r="D19" s="9"/>
      <c r="E19" s="9">
        <v>1474245813</v>
      </c>
      <c r="F19" s="9"/>
      <c r="G19" s="9">
        <v>1616335952</v>
      </c>
      <c r="H19" s="9"/>
      <c r="I19" s="9">
        <f t="shared" si="0"/>
        <v>-142090139</v>
      </c>
      <c r="J19" s="9"/>
      <c r="K19" s="9">
        <v>487852</v>
      </c>
      <c r="L19" s="9"/>
      <c r="M19" s="9">
        <v>1474245813</v>
      </c>
      <c r="N19" s="9"/>
      <c r="O19" s="9">
        <v>1905159526</v>
      </c>
      <c r="P19" s="9"/>
      <c r="Q19" s="9">
        <f t="shared" si="1"/>
        <v>-430913713</v>
      </c>
    </row>
    <row r="20" spans="1:17" x14ac:dyDescent="0.55000000000000004">
      <c r="A20" s="1" t="s">
        <v>63</v>
      </c>
      <c r="C20" s="9">
        <v>5453995</v>
      </c>
      <c r="D20" s="9"/>
      <c r="E20" s="9">
        <v>51287803683</v>
      </c>
      <c r="F20" s="9"/>
      <c r="G20" s="9">
        <v>47633680409</v>
      </c>
      <c r="H20" s="9"/>
      <c r="I20" s="9">
        <f t="shared" si="0"/>
        <v>3654123274</v>
      </c>
      <c r="J20" s="9"/>
      <c r="K20" s="9">
        <v>5453995</v>
      </c>
      <c r="L20" s="9"/>
      <c r="M20" s="9">
        <v>51287803683</v>
      </c>
      <c r="N20" s="9"/>
      <c r="O20" s="9">
        <v>47633680409</v>
      </c>
      <c r="P20" s="9"/>
      <c r="Q20" s="9">
        <f t="shared" si="1"/>
        <v>3654123274</v>
      </c>
    </row>
    <row r="21" spans="1:17" x14ac:dyDescent="0.55000000000000004">
      <c r="A21" s="1" t="s">
        <v>21</v>
      </c>
      <c r="C21" s="9">
        <v>619339</v>
      </c>
      <c r="D21" s="9"/>
      <c r="E21" s="9">
        <v>72998086829</v>
      </c>
      <c r="F21" s="9"/>
      <c r="G21" s="9">
        <v>67875846107</v>
      </c>
      <c r="H21" s="9"/>
      <c r="I21" s="9">
        <f t="shared" si="0"/>
        <v>5122240722</v>
      </c>
      <c r="J21" s="9"/>
      <c r="K21" s="9">
        <v>619339</v>
      </c>
      <c r="L21" s="9"/>
      <c r="M21" s="9">
        <v>72998086829</v>
      </c>
      <c r="N21" s="9"/>
      <c r="O21" s="9">
        <v>48322677198</v>
      </c>
      <c r="P21" s="9"/>
      <c r="Q21" s="9">
        <f t="shared" si="1"/>
        <v>24675409631</v>
      </c>
    </row>
    <row r="22" spans="1:17" x14ac:dyDescent="0.55000000000000004">
      <c r="A22" s="1" t="s">
        <v>24</v>
      </c>
      <c r="C22" s="9">
        <v>3445528</v>
      </c>
      <c r="D22" s="9"/>
      <c r="E22" s="9">
        <v>18221144216</v>
      </c>
      <c r="F22" s="9"/>
      <c r="G22" s="9">
        <v>19625405331</v>
      </c>
      <c r="H22" s="9"/>
      <c r="I22" s="9">
        <f t="shared" si="0"/>
        <v>-1404261115</v>
      </c>
      <c r="J22" s="9"/>
      <c r="K22" s="9">
        <v>3445528</v>
      </c>
      <c r="L22" s="9"/>
      <c r="M22" s="9">
        <v>18221144216</v>
      </c>
      <c r="N22" s="9"/>
      <c r="O22" s="9">
        <v>26770801689</v>
      </c>
      <c r="P22" s="9"/>
      <c r="Q22" s="9">
        <f t="shared" si="1"/>
        <v>-8549657473</v>
      </c>
    </row>
    <row r="23" spans="1:17" x14ac:dyDescent="0.55000000000000004">
      <c r="A23" s="1" t="s">
        <v>43</v>
      </c>
      <c r="C23" s="9">
        <v>15007</v>
      </c>
      <c r="D23" s="9"/>
      <c r="E23" s="9">
        <v>251303714</v>
      </c>
      <c r="F23" s="9"/>
      <c r="G23" s="9">
        <v>331933928</v>
      </c>
      <c r="H23" s="9"/>
      <c r="I23" s="9">
        <f t="shared" si="0"/>
        <v>-80630214</v>
      </c>
      <c r="J23" s="9"/>
      <c r="K23" s="9">
        <v>15007</v>
      </c>
      <c r="L23" s="9"/>
      <c r="M23" s="9">
        <v>251303714</v>
      </c>
      <c r="N23" s="9"/>
      <c r="O23" s="9">
        <v>201397137</v>
      </c>
      <c r="P23" s="9"/>
      <c r="Q23" s="9">
        <f t="shared" si="1"/>
        <v>49906577</v>
      </c>
    </row>
    <row r="24" spans="1:17" x14ac:dyDescent="0.55000000000000004">
      <c r="A24" s="1" t="s">
        <v>19</v>
      </c>
      <c r="C24" s="9">
        <v>5347392</v>
      </c>
      <c r="D24" s="9"/>
      <c r="E24" s="9">
        <v>56132472185</v>
      </c>
      <c r="F24" s="9"/>
      <c r="G24" s="9">
        <v>60283936274</v>
      </c>
      <c r="H24" s="9"/>
      <c r="I24" s="9">
        <f t="shared" si="0"/>
        <v>-4151464089</v>
      </c>
      <c r="J24" s="9"/>
      <c r="K24" s="9">
        <v>5347392</v>
      </c>
      <c r="L24" s="9"/>
      <c r="M24" s="9">
        <v>56132472185</v>
      </c>
      <c r="N24" s="9"/>
      <c r="O24" s="9">
        <v>62893645171</v>
      </c>
      <c r="P24" s="9"/>
      <c r="Q24" s="9">
        <f t="shared" si="1"/>
        <v>-6761172986</v>
      </c>
    </row>
    <row r="25" spans="1:17" x14ac:dyDescent="0.55000000000000004">
      <c r="A25" s="1" t="s">
        <v>23</v>
      </c>
      <c r="C25" s="9">
        <v>374950</v>
      </c>
      <c r="D25" s="9"/>
      <c r="E25" s="9">
        <v>42648749729</v>
      </c>
      <c r="F25" s="9"/>
      <c r="G25" s="9">
        <v>41303233967</v>
      </c>
      <c r="H25" s="9"/>
      <c r="I25" s="9">
        <f t="shared" si="0"/>
        <v>1345515762</v>
      </c>
      <c r="J25" s="9"/>
      <c r="K25" s="9">
        <v>374950</v>
      </c>
      <c r="L25" s="9"/>
      <c r="M25" s="9">
        <v>42648749729</v>
      </c>
      <c r="N25" s="9"/>
      <c r="O25" s="9">
        <v>33517133065</v>
      </c>
      <c r="P25" s="9"/>
      <c r="Q25" s="9">
        <f t="shared" si="1"/>
        <v>9131616664</v>
      </c>
    </row>
    <row r="26" spans="1:17" x14ac:dyDescent="0.55000000000000004">
      <c r="A26" s="1" t="s">
        <v>34</v>
      </c>
      <c r="C26" s="9">
        <v>5354926</v>
      </c>
      <c r="D26" s="9"/>
      <c r="E26" s="9">
        <v>32720875577</v>
      </c>
      <c r="F26" s="9"/>
      <c r="G26" s="9">
        <v>33471427628</v>
      </c>
      <c r="H26" s="9"/>
      <c r="I26" s="9">
        <f t="shared" si="0"/>
        <v>-750552051</v>
      </c>
      <c r="J26" s="9"/>
      <c r="K26" s="9">
        <v>5354926</v>
      </c>
      <c r="L26" s="9"/>
      <c r="M26" s="9">
        <v>32720875577</v>
      </c>
      <c r="N26" s="9"/>
      <c r="O26" s="9">
        <v>44085617624</v>
      </c>
      <c r="P26" s="9"/>
      <c r="Q26" s="9">
        <f t="shared" si="1"/>
        <v>-11364742047</v>
      </c>
    </row>
    <row r="27" spans="1:17" x14ac:dyDescent="0.55000000000000004">
      <c r="A27" s="1" t="s">
        <v>33</v>
      </c>
      <c r="C27" s="9">
        <v>1532557</v>
      </c>
      <c r="D27" s="9"/>
      <c r="E27" s="9">
        <v>16498836635</v>
      </c>
      <c r="F27" s="9"/>
      <c r="G27" s="9">
        <v>17748056030</v>
      </c>
      <c r="H27" s="9"/>
      <c r="I27" s="9">
        <f t="shared" si="0"/>
        <v>-1249219395</v>
      </c>
      <c r="J27" s="9"/>
      <c r="K27" s="9">
        <v>1532557</v>
      </c>
      <c r="L27" s="9"/>
      <c r="M27" s="9">
        <v>16498836635</v>
      </c>
      <c r="N27" s="9"/>
      <c r="O27" s="9">
        <v>16521828394</v>
      </c>
      <c r="P27" s="9"/>
      <c r="Q27" s="9">
        <f t="shared" si="1"/>
        <v>-22991759</v>
      </c>
    </row>
    <row r="28" spans="1:17" x14ac:dyDescent="0.55000000000000004">
      <c r="A28" s="1" t="s">
        <v>46</v>
      </c>
      <c r="C28" s="9">
        <v>2180464</v>
      </c>
      <c r="D28" s="9"/>
      <c r="E28" s="9">
        <v>21501503172</v>
      </c>
      <c r="F28" s="9"/>
      <c r="G28" s="9">
        <v>25657195872</v>
      </c>
      <c r="H28" s="9"/>
      <c r="I28" s="9">
        <f t="shared" si="0"/>
        <v>-4155692700</v>
      </c>
      <c r="J28" s="9"/>
      <c r="K28" s="9">
        <v>2180464</v>
      </c>
      <c r="L28" s="9"/>
      <c r="M28" s="9">
        <v>21501503172</v>
      </c>
      <c r="N28" s="9"/>
      <c r="O28" s="9">
        <v>24741674490</v>
      </c>
      <c r="P28" s="9"/>
      <c r="Q28" s="9">
        <f t="shared" si="1"/>
        <v>-3240171318</v>
      </c>
    </row>
    <row r="29" spans="1:17" x14ac:dyDescent="0.55000000000000004">
      <c r="A29" s="1" t="s">
        <v>32</v>
      </c>
      <c r="C29" s="9">
        <v>122351729</v>
      </c>
      <c r="D29" s="9"/>
      <c r="E29" s="9">
        <v>58136145909</v>
      </c>
      <c r="F29" s="9"/>
      <c r="G29" s="9">
        <v>57059404192</v>
      </c>
      <c r="H29" s="9"/>
      <c r="I29" s="9">
        <f t="shared" si="0"/>
        <v>1076741717</v>
      </c>
      <c r="J29" s="9"/>
      <c r="K29" s="9">
        <v>122351729</v>
      </c>
      <c r="L29" s="9"/>
      <c r="M29" s="9">
        <v>58136145909</v>
      </c>
      <c r="N29" s="9"/>
      <c r="O29" s="9">
        <v>68061865961</v>
      </c>
      <c r="P29" s="9"/>
      <c r="Q29" s="9">
        <f t="shared" si="1"/>
        <v>-9925720052</v>
      </c>
    </row>
    <row r="30" spans="1:17" x14ac:dyDescent="0.55000000000000004">
      <c r="A30" s="1" t="s">
        <v>31</v>
      </c>
      <c r="C30" s="9">
        <v>1364021</v>
      </c>
      <c r="D30" s="9"/>
      <c r="E30" s="9">
        <v>42281187955</v>
      </c>
      <c r="F30" s="9"/>
      <c r="G30" s="9">
        <v>45658747497</v>
      </c>
      <c r="H30" s="9"/>
      <c r="I30" s="9">
        <f t="shared" si="0"/>
        <v>-3377559542</v>
      </c>
      <c r="J30" s="9"/>
      <c r="K30" s="9">
        <v>1364021</v>
      </c>
      <c r="L30" s="9"/>
      <c r="M30" s="9">
        <v>42281187955</v>
      </c>
      <c r="N30" s="9"/>
      <c r="O30" s="9">
        <v>42959229900</v>
      </c>
      <c r="P30" s="9"/>
      <c r="Q30" s="9">
        <f t="shared" si="1"/>
        <v>-678041945</v>
      </c>
    </row>
    <row r="31" spans="1:17" x14ac:dyDescent="0.55000000000000004">
      <c r="A31" s="1" t="s">
        <v>77</v>
      </c>
      <c r="C31" s="9">
        <v>100000</v>
      </c>
      <c r="D31" s="9"/>
      <c r="E31" s="9">
        <v>2688905250</v>
      </c>
      <c r="F31" s="9"/>
      <c r="G31" s="9">
        <v>2587577663</v>
      </c>
      <c r="H31" s="9"/>
      <c r="I31" s="9">
        <f t="shared" si="0"/>
        <v>101327587</v>
      </c>
      <c r="J31" s="9"/>
      <c r="K31" s="9">
        <v>100000</v>
      </c>
      <c r="L31" s="9"/>
      <c r="M31" s="9">
        <v>2688905250</v>
      </c>
      <c r="N31" s="9"/>
      <c r="O31" s="9">
        <v>2587577663</v>
      </c>
      <c r="P31" s="9"/>
      <c r="Q31" s="9">
        <f t="shared" si="1"/>
        <v>101327587</v>
      </c>
    </row>
    <row r="32" spans="1:17" x14ac:dyDescent="0.55000000000000004">
      <c r="A32" s="1" t="s">
        <v>30</v>
      </c>
      <c r="C32" s="9">
        <v>1394767</v>
      </c>
      <c r="D32" s="9"/>
      <c r="E32" s="9">
        <v>8275828305</v>
      </c>
      <c r="F32" s="9"/>
      <c r="G32" s="9">
        <v>6125416226</v>
      </c>
      <c r="H32" s="9"/>
      <c r="I32" s="9">
        <f t="shared" si="0"/>
        <v>2150412079</v>
      </c>
      <c r="J32" s="9"/>
      <c r="K32" s="9">
        <v>1394767</v>
      </c>
      <c r="L32" s="9"/>
      <c r="M32" s="9">
        <v>8275828305</v>
      </c>
      <c r="N32" s="9"/>
      <c r="O32" s="9">
        <v>4652979491</v>
      </c>
      <c r="P32" s="9"/>
      <c r="Q32" s="9">
        <f t="shared" si="1"/>
        <v>3622848814</v>
      </c>
    </row>
    <row r="33" spans="1:17" x14ac:dyDescent="0.55000000000000004">
      <c r="A33" s="1" t="s">
        <v>25</v>
      </c>
      <c r="C33" s="9">
        <v>325402</v>
      </c>
      <c r="D33" s="9"/>
      <c r="E33" s="9">
        <v>6641400998</v>
      </c>
      <c r="F33" s="9"/>
      <c r="G33" s="9">
        <v>4792470153</v>
      </c>
      <c r="H33" s="9"/>
      <c r="I33" s="9">
        <f t="shared" si="0"/>
        <v>1848930845</v>
      </c>
      <c r="J33" s="9"/>
      <c r="K33" s="9">
        <v>325402</v>
      </c>
      <c r="L33" s="9"/>
      <c r="M33" s="9">
        <v>6641400998</v>
      </c>
      <c r="N33" s="9"/>
      <c r="O33" s="9">
        <v>2485071658</v>
      </c>
      <c r="P33" s="9"/>
      <c r="Q33" s="9">
        <f t="shared" si="1"/>
        <v>4156329340</v>
      </c>
    </row>
    <row r="34" spans="1:17" x14ac:dyDescent="0.55000000000000004">
      <c r="A34" s="1" t="s">
        <v>56</v>
      </c>
      <c r="C34" s="9">
        <v>2127817</v>
      </c>
      <c r="D34" s="9"/>
      <c r="E34" s="9">
        <v>15905976796</v>
      </c>
      <c r="F34" s="9"/>
      <c r="G34" s="9">
        <v>16076601243</v>
      </c>
      <c r="H34" s="9"/>
      <c r="I34" s="9">
        <f t="shared" si="0"/>
        <v>-170624447</v>
      </c>
      <c r="J34" s="9"/>
      <c r="K34" s="9">
        <v>2127817</v>
      </c>
      <c r="L34" s="9"/>
      <c r="M34" s="9">
        <v>15905976796</v>
      </c>
      <c r="N34" s="9"/>
      <c r="O34" s="9">
        <v>19298826997</v>
      </c>
      <c r="P34" s="9"/>
      <c r="Q34" s="9">
        <f t="shared" si="1"/>
        <v>-3392850201</v>
      </c>
    </row>
    <row r="35" spans="1:17" x14ac:dyDescent="0.55000000000000004">
      <c r="A35" s="1" t="s">
        <v>36</v>
      </c>
      <c r="C35" s="9">
        <v>1721862</v>
      </c>
      <c r="D35" s="9"/>
      <c r="E35" s="9">
        <v>13641586861</v>
      </c>
      <c r="F35" s="9"/>
      <c r="G35" s="9">
        <v>14086607260</v>
      </c>
      <c r="H35" s="9"/>
      <c r="I35" s="9">
        <f t="shared" si="0"/>
        <v>-445020399</v>
      </c>
      <c r="J35" s="9"/>
      <c r="K35" s="9">
        <v>1721862</v>
      </c>
      <c r="L35" s="9"/>
      <c r="M35" s="9">
        <v>13641586861</v>
      </c>
      <c r="N35" s="9"/>
      <c r="O35" s="9">
        <v>12374990343</v>
      </c>
      <c r="P35" s="9"/>
      <c r="Q35" s="9">
        <f t="shared" si="1"/>
        <v>1266596518</v>
      </c>
    </row>
    <row r="36" spans="1:17" x14ac:dyDescent="0.55000000000000004">
      <c r="A36" s="1" t="s">
        <v>16</v>
      </c>
      <c r="C36" s="9">
        <v>11016289</v>
      </c>
      <c r="D36" s="9"/>
      <c r="E36" s="9">
        <v>35808926603</v>
      </c>
      <c r="F36" s="9"/>
      <c r="G36" s="9">
        <v>41196691706</v>
      </c>
      <c r="H36" s="9"/>
      <c r="I36" s="9">
        <f t="shared" si="0"/>
        <v>-5387765103</v>
      </c>
      <c r="J36" s="9"/>
      <c r="K36" s="9">
        <v>11016289</v>
      </c>
      <c r="L36" s="9"/>
      <c r="M36" s="9">
        <v>35808926603</v>
      </c>
      <c r="N36" s="9"/>
      <c r="O36" s="9">
        <v>51452241264</v>
      </c>
      <c r="P36" s="9"/>
      <c r="Q36" s="9">
        <f t="shared" si="1"/>
        <v>-15643314661</v>
      </c>
    </row>
    <row r="37" spans="1:17" x14ac:dyDescent="0.55000000000000004">
      <c r="A37" s="1" t="s">
        <v>35</v>
      </c>
      <c r="C37" s="9">
        <v>4180601</v>
      </c>
      <c r="D37" s="9"/>
      <c r="E37" s="9">
        <v>24685014958</v>
      </c>
      <c r="F37" s="9"/>
      <c r="G37" s="9">
        <v>25931732886</v>
      </c>
      <c r="H37" s="9"/>
      <c r="I37" s="9">
        <f t="shared" si="0"/>
        <v>-1246717928</v>
      </c>
      <c r="J37" s="9"/>
      <c r="K37" s="9">
        <v>4180601</v>
      </c>
      <c r="L37" s="9"/>
      <c r="M37" s="9">
        <v>24685014958</v>
      </c>
      <c r="N37" s="9"/>
      <c r="O37" s="9">
        <v>32728907467</v>
      </c>
      <c r="P37" s="9"/>
      <c r="Q37" s="9">
        <f t="shared" si="1"/>
        <v>-8043892509</v>
      </c>
    </row>
    <row r="38" spans="1:17" x14ac:dyDescent="0.55000000000000004">
      <c r="A38" s="1" t="s">
        <v>53</v>
      </c>
      <c r="C38" s="9">
        <v>3515717</v>
      </c>
      <c r="D38" s="9"/>
      <c r="E38" s="9">
        <v>55357607984</v>
      </c>
      <c r="F38" s="9"/>
      <c r="G38" s="9">
        <v>57070059241</v>
      </c>
      <c r="H38" s="9"/>
      <c r="I38" s="9">
        <f t="shared" si="0"/>
        <v>-1712451257</v>
      </c>
      <c r="J38" s="9"/>
      <c r="K38" s="9">
        <v>3515717</v>
      </c>
      <c r="L38" s="9"/>
      <c r="M38" s="9">
        <v>55357607984</v>
      </c>
      <c r="N38" s="9"/>
      <c r="O38" s="9">
        <v>59579338432</v>
      </c>
      <c r="P38" s="9"/>
      <c r="Q38" s="9">
        <f t="shared" si="1"/>
        <v>-4221730448</v>
      </c>
    </row>
    <row r="39" spans="1:17" x14ac:dyDescent="0.55000000000000004">
      <c r="A39" s="1" t="s">
        <v>37</v>
      </c>
      <c r="C39" s="9">
        <v>3154557</v>
      </c>
      <c r="D39" s="9"/>
      <c r="E39" s="9">
        <v>59235023718</v>
      </c>
      <c r="F39" s="9"/>
      <c r="G39" s="9">
        <v>62433526852</v>
      </c>
      <c r="H39" s="9"/>
      <c r="I39" s="9">
        <f t="shared" si="0"/>
        <v>-3198503134</v>
      </c>
      <c r="J39" s="9"/>
      <c r="K39" s="9">
        <v>3154557</v>
      </c>
      <c r="L39" s="9"/>
      <c r="M39" s="9">
        <v>59235023718</v>
      </c>
      <c r="N39" s="9"/>
      <c r="O39" s="9">
        <v>47660389569</v>
      </c>
      <c r="P39" s="9"/>
      <c r="Q39" s="9">
        <f t="shared" si="1"/>
        <v>11574634149</v>
      </c>
    </row>
    <row r="40" spans="1:17" x14ac:dyDescent="0.55000000000000004">
      <c r="A40" s="1" t="s">
        <v>38</v>
      </c>
      <c r="C40" s="9">
        <v>6291977</v>
      </c>
      <c r="D40" s="9"/>
      <c r="E40" s="9">
        <v>90815916979</v>
      </c>
      <c r="F40" s="9"/>
      <c r="G40" s="9">
        <v>104701946940</v>
      </c>
      <c r="H40" s="9"/>
      <c r="I40" s="9">
        <f t="shared" si="0"/>
        <v>-13886029961</v>
      </c>
      <c r="J40" s="9"/>
      <c r="K40" s="9">
        <v>6291977</v>
      </c>
      <c r="L40" s="9"/>
      <c r="M40" s="9">
        <v>90815916979</v>
      </c>
      <c r="N40" s="9"/>
      <c r="O40" s="9">
        <v>78716728783</v>
      </c>
      <c r="P40" s="9"/>
      <c r="Q40" s="9">
        <f t="shared" si="1"/>
        <v>12099188196</v>
      </c>
    </row>
    <row r="41" spans="1:17" x14ac:dyDescent="0.55000000000000004">
      <c r="A41" s="1" t="s">
        <v>57</v>
      </c>
      <c r="C41" s="9">
        <v>5258210</v>
      </c>
      <c r="D41" s="9"/>
      <c r="E41" s="9">
        <v>69465815315</v>
      </c>
      <c r="F41" s="9"/>
      <c r="G41" s="9">
        <v>70720276991</v>
      </c>
      <c r="H41" s="9"/>
      <c r="I41" s="9">
        <f t="shared" si="0"/>
        <v>-1254461676</v>
      </c>
      <c r="J41" s="9"/>
      <c r="K41" s="9">
        <v>5258210</v>
      </c>
      <c r="L41" s="9"/>
      <c r="M41" s="9">
        <v>69465815315</v>
      </c>
      <c r="N41" s="9"/>
      <c r="O41" s="9">
        <v>69735453175</v>
      </c>
      <c r="P41" s="9"/>
      <c r="Q41" s="9">
        <f t="shared" si="1"/>
        <v>-269637860</v>
      </c>
    </row>
    <row r="42" spans="1:17" x14ac:dyDescent="0.55000000000000004">
      <c r="A42" s="1" t="s">
        <v>27</v>
      </c>
      <c r="C42" s="9">
        <v>11103495</v>
      </c>
      <c r="D42" s="9"/>
      <c r="E42" s="9">
        <v>109160174834</v>
      </c>
      <c r="F42" s="9"/>
      <c r="G42" s="9">
        <v>119645732579</v>
      </c>
      <c r="H42" s="9"/>
      <c r="I42" s="9">
        <f t="shared" si="0"/>
        <v>-10485557745</v>
      </c>
      <c r="J42" s="9"/>
      <c r="K42" s="9">
        <v>11103495</v>
      </c>
      <c r="L42" s="9"/>
      <c r="M42" s="9">
        <v>109160174834</v>
      </c>
      <c r="N42" s="9"/>
      <c r="O42" s="9">
        <v>94197572467</v>
      </c>
      <c r="P42" s="9"/>
      <c r="Q42" s="9">
        <f t="shared" si="1"/>
        <v>14962602367</v>
      </c>
    </row>
    <row r="43" spans="1:17" x14ac:dyDescent="0.55000000000000004">
      <c r="A43" s="1" t="s">
        <v>55</v>
      </c>
      <c r="C43" s="9">
        <v>621795</v>
      </c>
      <c r="D43" s="9"/>
      <c r="E43" s="9">
        <v>4264857706</v>
      </c>
      <c r="F43" s="9"/>
      <c r="G43" s="9">
        <v>4363752957</v>
      </c>
      <c r="H43" s="9"/>
      <c r="I43" s="9">
        <f t="shared" si="0"/>
        <v>-98895251</v>
      </c>
      <c r="J43" s="9"/>
      <c r="K43" s="9">
        <v>621795</v>
      </c>
      <c r="L43" s="9"/>
      <c r="M43" s="9">
        <v>4264857706</v>
      </c>
      <c r="N43" s="9"/>
      <c r="O43" s="9">
        <v>6490000851</v>
      </c>
      <c r="P43" s="9"/>
      <c r="Q43" s="9">
        <f t="shared" si="1"/>
        <v>-2225143145</v>
      </c>
    </row>
    <row r="44" spans="1:17" x14ac:dyDescent="0.55000000000000004">
      <c r="A44" s="1" t="s">
        <v>22</v>
      </c>
      <c r="C44" s="9">
        <v>1648783</v>
      </c>
      <c r="D44" s="9"/>
      <c r="E44" s="9">
        <v>138984888449</v>
      </c>
      <c r="F44" s="9"/>
      <c r="G44" s="9">
        <v>147092286921</v>
      </c>
      <c r="H44" s="9"/>
      <c r="I44" s="9">
        <f t="shared" si="0"/>
        <v>-8107398472</v>
      </c>
      <c r="J44" s="9"/>
      <c r="K44" s="9">
        <v>1648783</v>
      </c>
      <c r="L44" s="9"/>
      <c r="M44" s="9">
        <v>138984888449</v>
      </c>
      <c r="N44" s="9"/>
      <c r="O44" s="9">
        <v>103341009184</v>
      </c>
      <c r="P44" s="9"/>
      <c r="Q44" s="9">
        <f t="shared" si="1"/>
        <v>35643879265</v>
      </c>
    </row>
    <row r="45" spans="1:17" x14ac:dyDescent="0.55000000000000004">
      <c r="A45" s="1" t="s">
        <v>28</v>
      </c>
      <c r="C45" s="9">
        <v>589908</v>
      </c>
      <c r="D45" s="9"/>
      <c r="E45" s="9">
        <v>18530178297</v>
      </c>
      <c r="F45" s="9"/>
      <c r="G45" s="9">
        <v>18020011996</v>
      </c>
      <c r="H45" s="9"/>
      <c r="I45" s="9">
        <f t="shared" si="0"/>
        <v>510166301</v>
      </c>
      <c r="J45" s="9"/>
      <c r="K45" s="9">
        <v>589908</v>
      </c>
      <c r="L45" s="9"/>
      <c r="M45" s="9">
        <v>18530178297</v>
      </c>
      <c r="N45" s="9"/>
      <c r="O45" s="9">
        <v>14546649752</v>
      </c>
      <c r="P45" s="9"/>
      <c r="Q45" s="9">
        <f t="shared" si="1"/>
        <v>3983528545</v>
      </c>
    </row>
    <row r="46" spans="1:17" x14ac:dyDescent="0.55000000000000004">
      <c r="A46" s="1" t="s">
        <v>40</v>
      </c>
      <c r="C46" s="9">
        <v>4999349</v>
      </c>
      <c r="D46" s="9"/>
      <c r="E46" s="9">
        <v>33495123367</v>
      </c>
      <c r="F46" s="9"/>
      <c r="G46" s="9">
        <v>40459354224</v>
      </c>
      <c r="H46" s="9"/>
      <c r="I46" s="9">
        <f t="shared" si="0"/>
        <v>-6964230857</v>
      </c>
      <c r="J46" s="9"/>
      <c r="K46" s="9">
        <v>4999349</v>
      </c>
      <c r="L46" s="9"/>
      <c r="M46" s="9">
        <v>33495123367</v>
      </c>
      <c r="N46" s="9"/>
      <c r="O46" s="9">
        <v>42370619884</v>
      </c>
      <c r="P46" s="9"/>
      <c r="Q46" s="9">
        <f t="shared" si="1"/>
        <v>-8875496517</v>
      </c>
    </row>
    <row r="47" spans="1:17" x14ac:dyDescent="0.55000000000000004">
      <c r="A47" s="1" t="s">
        <v>44</v>
      </c>
      <c r="C47" s="9">
        <v>1953499</v>
      </c>
      <c r="D47" s="9"/>
      <c r="E47" s="9">
        <v>33769218091</v>
      </c>
      <c r="F47" s="9"/>
      <c r="G47" s="9">
        <v>30504632730</v>
      </c>
      <c r="H47" s="9"/>
      <c r="I47" s="9">
        <f t="shared" si="0"/>
        <v>3264585361</v>
      </c>
      <c r="J47" s="9"/>
      <c r="K47" s="9">
        <v>1953499</v>
      </c>
      <c r="L47" s="9"/>
      <c r="M47" s="9">
        <v>33769218091</v>
      </c>
      <c r="N47" s="9"/>
      <c r="O47" s="9">
        <v>41739937514</v>
      </c>
      <c r="P47" s="9"/>
      <c r="Q47" s="9">
        <f t="shared" si="1"/>
        <v>-7970719423</v>
      </c>
    </row>
    <row r="48" spans="1:17" x14ac:dyDescent="0.55000000000000004">
      <c r="A48" s="1" t="s">
        <v>62</v>
      </c>
      <c r="C48" s="9">
        <v>49816</v>
      </c>
      <c r="D48" s="9"/>
      <c r="E48" s="9">
        <v>21797040043</v>
      </c>
      <c r="F48" s="9"/>
      <c r="G48" s="9">
        <v>23254298640</v>
      </c>
      <c r="H48" s="9"/>
      <c r="I48" s="9">
        <f t="shared" si="0"/>
        <v>-1457258597</v>
      </c>
      <c r="J48" s="9"/>
      <c r="K48" s="9">
        <v>49816</v>
      </c>
      <c r="L48" s="9"/>
      <c r="M48" s="9">
        <v>21797040043</v>
      </c>
      <c r="N48" s="9"/>
      <c r="O48" s="9">
        <v>23254298640</v>
      </c>
      <c r="P48" s="9"/>
      <c r="Q48" s="9">
        <f t="shared" si="1"/>
        <v>-1457258597</v>
      </c>
    </row>
    <row r="49" spans="1:17" x14ac:dyDescent="0.55000000000000004">
      <c r="A49" s="1" t="s">
        <v>60</v>
      </c>
      <c r="C49" s="9">
        <v>8104058</v>
      </c>
      <c r="D49" s="9"/>
      <c r="E49" s="9">
        <v>29774380407</v>
      </c>
      <c r="F49" s="9"/>
      <c r="G49" s="9">
        <v>28377195984</v>
      </c>
      <c r="H49" s="9"/>
      <c r="I49" s="9">
        <f t="shared" si="0"/>
        <v>1397184423</v>
      </c>
      <c r="J49" s="9"/>
      <c r="K49" s="9">
        <v>8104058</v>
      </c>
      <c r="L49" s="9"/>
      <c r="M49" s="9">
        <v>29774380407</v>
      </c>
      <c r="N49" s="9"/>
      <c r="O49" s="9">
        <v>29858357027</v>
      </c>
      <c r="P49" s="9"/>
      <c r="Q49" s="9">
        <f t="shared" si="1"/>
        <v>-83976620</v>
      </c>
    </row>
    <row r="50" spans="1:17" x14ac:dyDescent="0.55000000000000004">
      <c r="A50" s="1" t="s">
        <v>39</v>
      </c>
      <c r="C50" s="9">
        <v>1868294</v>
      </c>
      <c r="D50" s="9"/>
      <c r="E50" s="9">
        <v>31312015190</v>
      </c>
      <c r="F50" s="9"/>
      <c r="G50" s="9">
        <v>35156372927</v>
      </c>
      <c r="H50" s="9"/>
      <c r="I50" s="9">
        <f t="shared" si="0"/>
        <v>-3844357737</v>
      </c>
      <c r="J50" s="9"/>
      <c r="K50" s="9">
        <v>1868294</v>
      </c>
      <c r="L50" s="9"/>
      <c r="M50" s="9">
        <v>31312015190</v>
      </c>
      <c r="N50" s="9"/>
      <c r="O50" s="9">
        <v>33878645933</v>
      </c>
      <c r="P50" s="9"/>
      <c r="Q50" s="9">
        <f t="shared" si="1"/>
        <v>-2566630743</v>
      </c>
    </row>
    <row r="51" spans="1:17" x14ac:dyDescent="0.55000000000000004">
      <c r="A51" s="1" t="s">
        <v>50</v>
      </c>
      <c r="C51" s="9">
        <v>5760492</v>
      </c>
      <c r="D51" s="9"/>
      <c r="E51" s="9">
        <v>62301241749</v>
      </c>
      <c r="F51" s="9"/>
      <c r="G51" s="9">
        <v>60926621320</v>
      </c>
      <c r="H51" s="9"/>
      <c r="I51" s="9">
        <f t="shared" si="0"/>
        <v>1374620429</v>
      </c>
      <c r="J51" s="9"/>
      <c r="K51" s="9">
        <v>5760492</v>
      </c>
      <c r="L51" s="9"/>
      <c r="M51" s="9">
        <v>62301241749</v>
      </c>
      <c r="N51" s="9"/>
      <c r="O51" s="9">
        <v>58433701365</v>
      </c>
      <c r="P51" s="9"/>
      <c r="Q51" s="9">
        <f t="shared" si="1"/>
        <v>3867540384</v>
      </c>
    </row>
    <row r="52" spans="1:17" x14ac:dyDescent="0.55000000000000004">
      <c r="A52" s="1" t="s">
        <v>48</v>
      </c>
      <c r="C52" s="9">
        <v>9203071</v>
      </c>
      <c r="D52" s="9"/>
      <c r="E52" s="9">
        <v>59555515856</v>
      </c>
      <c r="F52" s="9"/>
      <c r="G52" s="9">
        <v>63504538897</v>
      </c>
      <c r="H52" s="9"/>
      <c r="I52" s="9">
        <f t="shared" si="0"/>
        <v>-3949023041</v>
      </c>
      <c r="J52" s="9"/>
      <c r="K52" s="9">
        <v>9203071</v>
      </c>
      <c r="L52" s="9"/>
      <c r="M52" s="9">
        <v>59555515856</v>
      </c>
      <c r="N52" s="9"/>
      <c r="O52" s="9">
        <v>59464034007</v>
      </c>
      <c r="P52" s="9"/>
      <c r="Q52" s="9">
        <f t="shared" si="1"/>
        <v>91481849</v>
      </c>
    </row>
    <row r="53" spans="1:17" x14ac:dyDescent="0.55000000000000004">
      <c r="A53" s="1" t="s">
        <v>61</v>
      </c>
      <c r="C53" s="9">
        <v>6411150</v>
      </c>
      <c r="D53" s="9"/>
      <c r="E53" s="9">
        <v>101968058520</v>
      </c>
      <c r="F53" s="9"/>
      <c r="G53" s="9">
        <v>118081620140</v>
      </c>
      <c r="H53" s="9"/>
      <c r="I53" s="9">
        <f t="shared" si="0"/>
        <v>-16113561620</v>
      </c>
      <c r="J53" s="9"/>
      <c r="K53" s="9">
        <v>6411150</v>
      </c>
      <c r="L53" s="9"/>
      <c r="M53" s="9">
        <v>101968058520</v>
      </c>
      <c r="N53" s="9"/>
      <c r="O53" s="9">
        <v>112713108502</v>
      </c>
      <c r="P53" s="9"/>
      <c r="Q53" s="9">
        <f t="shared" si="1"/>
        <v>-10745049982</v>
      </c>
    </row>
    <row r="54" spans="1:17" x14ac:dyDescent="0.55000000000000004">
      <c r="A54" s="1" t="s">
        <v>49</v>
      </c>
      <c r="C54" s="9">
        <v>1369252</v>
      </c>
      <c r="D54" s="9"/>
      <c r="E54" s="9">
        <v>32911517705</v>
      </c>
      <c r="F54" s="9"/>
      <c r="G54" s="9">
        <v>35375117666</v>
      </c>
      <c r="H54" s="9"/>
      <c r="I54" s="9">
        <f t="shared" si="0"/>
        <v>-2463599961</v>
      </c>
      <c r="J54" s="9"/>
      <c r="K54" s="9">
        <v>1369252</v>
      </c>
      <c r="L54" s="9"/>
      <c r="M54" s="9">
        <v>32911517705</v>
      </c>
      <c r="N54" s="9"/>
      <c r="O54" s="9">
        <v>42826258517</v>
      </c>
      <c r="P54" s="9"/>
      <c r="Q54" s="9">
        <f t="shared" si="1"/>
        <v>-9914740812</v>
      </c>
    </row>
    <row r="55" spans="1:17" x14ac:dyDescent="0.55000000000000004">
      <c r="A55" s="1" t="s">
        <v>17</v>
      </c>
      <c r="C55" s="9">
        <v>933405</v>
      </c>
      <c r="D55" s="9"/>
      <c r="E55" s="9">
        <v>90516527767</v>
      </c>
      <c r="F55" s="9"/>
      <c r="G55" s="9">
        <v>92374085925</v>
      </c>
      <c r="H55" s="9"/>
      <c r="I55" s="9">
        <f t="shared" si="0"/>
        <v>-1857558158</v>
      </c>
      <c r="J55" s="9"/>
      <c r="K55" s="9">
        <v>933405</v>
      </c>
      <c r="L55" s="9"/>
      <c r="M55" s="9">
        <v>90516527767</v>
      </c>
      <c r="N55" s="9"/>
      <c r="O55" s="9">
        <v>86416941433</v>
      </c>
      <c r="P55" s="9"/>
      <c r="Q55" s="9">
        <f t="shared" si="1"/>
        <v>4099586334</v>
      </c>
    </row>
    <row r="56" spans="1:17" x14ac:dyDescent="0.55000000000000004">
      <c r="A56" s="1" t="s">
        <v>45</v>
      </c>
      <c r="C56" s="9">
        <v>1030694</v>
      </c>
      <c r="D56" s="9"/>
      <c r="E56" s="9">
        <v>56084489432</v>
      </c>
      <c r="F56" s="9"/>
      <c r="G56" s="9">
        <v>53615296528</v>
      </c>
      <c r="H56" s="9"/>
      <c r="I56" s="9">
        <f t="shared" si="0"/>
        <v>2469192904</v>
      </c>
      <c r="J56" s="9"/>
      <c r="K56" s="9">
        <v>1030694</v>
      </c>
      <c r="L56" s="9"/>
      <c r="M56" s="9">
        <v>56084489432</v>
      </c>
      <c r="N56" s="9"/>
      <c r="O56" s="9">
        <v>40582875904</v>
      </c>
      <c r="P56" s="9"/>
      <c r="Q56" s="9">
        <f t="shared" si="1"/>
        <v>15501613528</v>
      </c>
    </row>
    <row r="57" spans="1:17" x14ac:dyDescent="0.55000000000000004">
      <c r="A57" s="1" t="s">
        <v>18</v>
      </c>
      <c r="C57" s="9">
        <v>305833</v>
      </c>
      <c r="D57" s="9"/>
      <c r="E57" s="9">
        <v>55032486416</v>
      </c>
      <c r="F57" s="9"/>
      <c r="G57" s="9">
        <v>57726044198</v>
      </c>
      <c r="H57" s="9"/>
      <c r="I57" s="9">
        <f t="shared" si="0"/>
        <v>-2693557782</v>
      </c>
      <c r="J57" s="9"/>
      <c r="K57" s="9">
        <v>305833</v>
      </c>
      <c r="L57" s="9"/>
      <c r="M57" s="9">
        <v>55032486416</v>
      </c>
      <c r="N57" s="9"/>
      <c r="O57" s="9">
        <v>31751148598</v>
      </c>
      <c r="P57" s="9"/>
      <c r="Q57" s="9">
        <f t="shared" si="1"/>
        <v>23281337818</v>
      </c>
    </row>
    <row r="58" spans="1:17" x14ac:dyDescent="0.55000000000000004">
      <c r="A58" s="1" t="s">
        <v>54</v>
      </c>
      <c r="C58" s="9">
        <v>4519251</v>
      </c>
      <c r="D58" s="9"/>
      <c r="E58" s="9">
        <v>141734003954</v>
      </c>
      <c r="F58" s="9"/>
      <c r="G58" s="9">
        <v>169488547766</v>
      </c>
      <c r="H58" s="9"/>
      <c r="I58" s="9">
        <f t="shared" si="0"/>
        <v>-27754543812</v>
      </c>
      <c r="J58" s="9"/>
      <c r="K58" s="9">
        <v>4519251</v>
      </c>
      <c r="L58" s="9"/>
      <c r="M58" s="9">
        <v>141734003954</v>
      </c>
      <c r="N58" s="9"/>
      <c r="O58" s="9">
        <v>103563500939</v>
      </c>
      <c r="P58" s="9"/>
      <c r="Q58" s="9">
        <f t="shared" si="1"/>
        <v>38170503015</v>
      </c>
    </row>
    <row r="59" spans="1:17" x14ac:dyDescent="0.55000000000000004">
      <c r="A59" s="1" t="s">
        <v>66</v>
      </c>
      <c r="C59" s="9">
        <v>108280</v>
      </c>
      <c r="D59" s="9"/>
      <c r="E59" s="9">
        <v>94914576614</v>
      </c>
      <c r="F59" s="9"/>
      <c r="G59" s="9">
        <v>94074918518</v>
      </c>
      <c r="H59" s="9"/>
      <c r="I59" s="9">
        <f t="shared" si="0"/>
        <v>839658096</v>
      </c>
      <c r="J59" s="9"/>
      <c r="K59" s="9">
        <v>108280</v>
      </c>
      <c r="L59" s="9"/>
      <c r="M59" s="9">
        <v>94914576614</v>
      </c>
      <c r="N59" s="9"/>
      <c r="O59" s="9">
        <v>88483967412</v>
      </c>
      <c r="P59" s="9"/>
      <c r="Q59" s="9">
        <f t="shared" si="1"/>
        <v>6430609202</v>
      </c>
    </row>
    <row r="60" spans="1:17" x14ac:dyDescent="0.55000000000000004">
      <c r="A60" s="1" t="s">
        <v>69</v>
      </c>
      <c r="C60" s="9">
        <v>81657</v>
      </c>
      <c r="D60" s="9"/>
      <c r="E60" s="9">
        <v>79517543064</v>
      </c>
      <c r="F60" s="9"/>
      <c r="G60" s="9">
        <v>78272266195</v>
      </c>
      <c r="H60" s="9"/>
      <c r="I60" s="9">
        <f t="shared" si="0"/>
        <v>1245276869</v>
      </c>
      <c r="J60" s="9"/>
      <c r="K60" s="9">
        <v>81657</v>
      </c>
      <c r="L60" s="9"/>
      <c r="M60" s="9">
        <v>79517543064</v>
      </c>
      <c r="N60" s="9"/>
      <c r="O60" s="9">
        <v>76477582947</v>
      </c>
      <c r="P60" s="9"/>
      <c r="Q60" s="9">
        <f t="shared" si="1"/>
        <v>3039960117</v>
      </c>
    </row>
    <row r="61" spans="1:17" x14ac:dyDescent="0.55000000000000004">
      <c r="A61" s="1" t="s">
        <v>120</v>
      </c>
      <c r="C61" s="9">
        <v>56716</v>
      </c>
      <c r="D61" s="9"/>
      <c r="E61" s="9">
        <v>55973139025</v>
      </c>
      <c r="F61" s="9"/>
      <c r="G61" s="9">
        <v>54891931057</v>
      </c>
      <c r="H61" s="9"/>
      <c r="I61" s="9">
        <f t="shared" si="0"/>
        <v>1081207968</v>
      </c>
      <c r="J61" s="9"/>
      <c r="K61" s="9">
        <v>56716</v>
      </c>
      <c r="L61" s="9"/>
      <c r="M61" s="9">
        <v>55973139025</v>
      </c>
      <c r="N61" s="9"/>
      <c r="O61" s="9">
        <v>48966069883</v>
      </c>
      <c r="P61" s="9"/>
      <c r="Q61" s="9">
        <f t="shared" si="1"/>
        <v>7007069142</v>
      </c>
    </row>
    <row r="62" spans="1:17" x14ac:dyDescent="0.55000000000000004">
      <c r="A62" s="1" t="s">
        <v>131</v>
      </c>
      <c r="C62" s="9">
        <v>1000</v>
      </c>
      <c r="D62" s="9"/>
      <c r="E62" s="9">
        <v>999817750</v>
      </c>
      <c r="F62" s="9"/>
      <c r="G62" s="9">
        <v>999818750</v>
      </c>
      <c r="H62" s="9"/>
      <c r="I62" s="9">
        <f t="shared" si="0"/>
        <v>-1000</v>
      </c>
      <c r="J62" s="9"/>
      <c r="K62" s="9">
        <v>1000</v>
      </c>
      <c r="L62" s="9"/>
      <c r="M62" s="9">
        <v>999817750</v>
      </c>
      <c r="N62" s="9"/>
      <c r="O62" s="9">
        <v>1042511010</v>
      </c>
      <c r="P62" s="9"/>
      <c r="Q62" s="9">
        <f t="shared" si="1"/>
        <v>-42693260</v>
      </c>
    </row>
    <row r="63" spans="1:17" x14ac:dyDescent="0.55000000000000004">
      <c r="A63" s="1" t="s">
        <v>67</v>
      </c>
      <c r="C63" s="9">
        <v>53372</v>
      </c>
      <c r="D63" s="9"/>
      <c r="E63" s="9">
        <v>46105049944</v>
      </c>
      <c r="F63" s="9"/>
      <c r="G63" s="9">
        <v>45791987805</v>
      </c>
      <c r="H63" s="9"/>
      <c r="I63" s="9">
        <f t="shared" si="0"/>
        <v>313062139</v>
      </c>
      <c r="J63" s="9"/>
      <c r="K63" s="9">
        <v>53372</v>
      </c>
      <c r="L63" s="9"/>
      <c r="M63" s="9">
        <v>46105049944</v>
      </c>
      <c r="N63" s="9"/>
      <c r="O63" s="9">
        <v>45802449074</v>
      </c>
      <c r="P63" s="9"/>
      <c r="Q63" s="9">
        <f t="shared" si="1"/>
        <v>302600870</v>
      </c>
    </row>
    <row r="64" spans="1:17" x14ac:dyDescent="0.55000000000000004">
      <c r="A64" s="1" t="s">
        <v>65</v>
      </c>
      <c r="C64" s="9">
        <v>60440</v>
      </c>
      <c r="D64" s="9"/>
      <c r="E64" s="9">
        <v>53772060767</v>
      </c>
      <c r="F64" s="9"/>
      <c r="G64" s="9">
        <v>53265025691</v>
      </c>
      <c r="H64" s="9"/>
      <c r="I64" s="9">
        <f t="shared" si="0"/>
        <v>507035076</v>
      </c>
      <c r="J64" s="9"/>
      <c r="K64" s="9">
        <v>60440</v>
      </c>
      <c r="L64" s="9"/>
      <c r="M64" s="9">
        <v>53772060767</v>
      </c>
      <c r="N64" s="9"/>
      <c r="O64" s="9">
        <v>51242930650</v>
      </c>
      <c r="P64" s="9"/>
      <c r="Q64" s="9">
        <f t="shared" si="1"/>
        <v>2529130117</v>
      </c>
    </row>
    <row r="65" spans="1:17" x14ac:dyDescent="0.55000000000000004">
      <c r="A65" s="1" t="s">
        <v>64</v>
      </c>
      <c r="C65" s="9">
        <v>67467</v>
      </c>
      <c r="D65" s="9"/>
      <c r="E65" s="9">
        <v>61016011292</v>
      </c>
      <c r="F65" s="9"/>
      <c r="G65" s="9">
        <v>60256271061</v>
      </c>
      <c r="H65" s="9"/>
      <c r="I65" s="9">
        <f t="shared" si="0"/>
        <v>759740231</v>
      </c>
      <c r="J65" s="9"/>
      <c r="K65" s="9">
        <v>67467</v>
      </c>
      <c r="L65" s="9"/>
      <c r="M65" s="9">
        <v>61016011292</v>
      </c>
      <c r="N65" s="9"/>
      <c r="O65" s="9">
        <v>59367805876</v>
      </c>
      <c r="P65" s="9"/>
      <c r="Q65" s="9">
        <f t="shared" si="1"/>
        <v>1648205416</v>
      </c>
    </row>
    <row r="66" spans="1:17" x14ac:dyDescent="0.55000000000000004">
      <c r="A66" s="1" t="s">
        <v>68</v>
      </c>
      <c r="C66" s="9">
        <v>126489</v>
      </c>
      <c r="D66" s="9"/>
      <c r="E66" s="9">
        <v>121277550256</v>
      </c>
      <c r="F66" s="9"/>
      <c r="G66" s="9">
        <v>119418036316</v>
      </c>
      <c r="H66" s="9"/>
      <c r="I66" s="9">
        <f t="shared" si="0"/>
        <v>1859513940</v>
      </c>
      <c r="J66" s="9"/>
      <c r="K66" s="9">
        <v>126489</v>
      </c>
      <c r="L66" s="9"/>
      <c r="M66" s="9">
        <v>121277550256</v>
      </c>
      <c r="N66" s="9"/>
      <c r="O66" s="9">
        <v>115918352196</v>
      </c>
      <c r="P66" s="9"/>
      <c r="Q66" s="9">
        <f t="shared" si="1"/>
        <v>5359198060</v>
      </c>
    </row>
    <row r="67" spans="1:17" x14ac:dyDescent="0.55000000000000004">
      <c r="A67" s="1" t="s">
        <v>90</v>
      </c>
      <c r="C67" s="9">
        <v>19845</v>
      </c>
      <c r="D67" s="9"/>
      <c r="E67" s="9">
        <v>19409713686</v>
      </c>
      <c r="F67" s="9"/>
      <c r="G67" s="9">
        <v>19096378248</v>
      </c>
      <c r="H67" s="9"/>
      <c r="I67" s="9">
        <f t="shared" si="0"/>
        <v>313335438</v>
      </c>
      <c r="J67" s="9"/>
      <c r="K67" s="9">
        <v>19845</v>
      </c>
      <c r="L67" s="9"/>
      <c r="M67" s="9">
        <v>19409713686</v>
      </c>
      <c r="N67" s="9"/>
      <c r="O67" s="9">
        <v>17340275185</v>
      </c>
      <c r="P67" s="9"/>
      <c r="Q67" s="9">
        <f t="shared" si="1"/>
        <v>2069438501</v>
      </c>
    </row>
    <row r="68" spans="1:17" x14ac:dyDescent="0.55000000000000004">
      <c r="A68" s="1" t="s">
        <v>70</v>
      </c>
      <c r="C68" s="9">
        <v>44004</v>
      </c>
      <c r="D68" s="9"/>
      <c r="E68" s="9">
        <v>37789857098</v>
      </c>
      <c r="F68" s="9"/>
      <c r="G68" s="9">
        <v>37546420648</v>
      </c>
      <c r="H68" s="9"/>
      <c r="I68" s="9">
        <f t="shared" si="0"/>
        <v>243436450</v>
      </c>
      <c r="J68" s="9"/>
      <c r="K68" s="9">
        <v>44004</v>
      </c>
      <c r="L68" s="9"/>
      <c r="M68" s="9">
        <v>37789857098</v>
      </c>
      <c r="N68" s="9"/>
      <c r="O68" s="9">
        <v>37517214933</v>
      </c>
      <c r="P68" s="9"/>
      <c r="Q68" s="9">
        <f t="shared" si="1"/>
        <v>272642165</v>
      </c>
    </row>
    <row r="69" spans="1:17" x14ac:dyDescent="0.55000000000000004">
      <c r="A69" s="1" t="s">
        <v>71</v>
      </c>
      <c r="C69" s="9">
        <v>130000</v>
      </c>
      <c r="D69" s="9"/>
      <c r="E69" s="9">
        <v>109455757547</v>
      </c>
      <c r="F69" s="9"/>
      <c r="G69" s="9">
        <v>109229036636</v>
      </c>
      <c r="H69" s="9"/>
      <c r="I69" s="9">
        <f t="shared" si="0"/>
        <v>226720911</v>
      </c>
      <c r="J69" s="9"/>
      <c r="K69" s="9">
        <v>130000</v>
      </c>
      <c r="L69" s="9"/>
      <c r="M69" s="9">
        <v>109455757547</v>
      </c>
      <c r="N69" s="9"/>
      <c r="O69" s="9">
        <v>109109020074</v>
      </c>
      <c r="P69" s="9"/>
      <c r="Q69" s="9">
        <f t="shared" si="1"/>
        <v>346737473</v>
      </c>
    </row>
    <row r="70" spans="1:17" x14ac:dyDescent="0.55000000000000004">
      <c r="A70" s="1" t="s">
        <v>123</v>
      </c>
      <c r="C70" s="9">
        <v>200000</v>
      </c>
      <c r="D70" s="9"/>
      <c r="E70" s="9">
        <v>193204975250</v>
      </c>
      <c r="F70" s="9"/>
      <c r="G70" s="9">
        <v>192675071312</v>
      </c>
      <c r="H70" s="9"/>
      <c r="I70" s="9">
        <f t="shared" si="0"/>
        <v>529903938</v>
      </c>
      <c r="J70" s="9"/>
      <c r="K70" s="9">
        <v>200000</v>
      </c>
      <c r="L70" s="9"/>
      <c r="M70" s="9">
        <v>193204975250</v>
      </c>
      <c r="N70" s="9"/>
      <c r="O70" s="9">
        <v>192118503125</v>
      </c>
      <c r="P70" s="9"/>
      <c r="Q70" s="9">
        <f t="shared" si="1"/>
        <v>1086472125</v>
      </c>
    </row>
    <row r="71" spans="1:17" x14ac:dyDescent="0.55000000000000004">
      <c r="A71" s="1" t="s">
        <v>73</v>
      </c>
      <c r="C71" s="9">
        <v>61108</v>
      </c>
      <c r="D71" s="9"/>
      <c r="E71" s="9">
        <v>47678756590</v>
      </c>
      <c r="F71" s="9"/>
      <c r="G71" s="9">
        <v>47617297269</v>
      </c>
      <c r="H71" s="9"/>
      <c r="I71" s="9">
        <f t="shared" si="0"/>
        <v>61459321</v>
      </c>
      <c r="J71" s="9"/>
      <c r="K71" s="9">
        <v>61108</v>
      </c>
      <c r="L71" s="9"/>
      <c r="M71" s="9">
        <v>47678756590</v>
      </c>
      <c r="N71" s="9"/>
      <c r="O71" s="9">
        <v>47569604015</v>
      </c>
      <c r="P71" s="9"/>
      <c r="Q71" s="9">
        <f t="shared" si="1"/>
        <v>109152575</v>
      </c>
    </row>
    <row r="72" spans="1:17" x14ac:dyDescent="0.55000000000000004">
      <c r="A72" s="1" t="s">
        <v>75</v>
      </c>
      <c r="C72" s="9">
        <v>123633</v>
      </c>
      <c r="D72" s="9"/>
      <c r="E72" s="9">
        <v>95191156819</v>
      </c>
      <c r="F72" s="9"/>
      <c r="G72" s="9">
        <v>95375913693</v>
      </c>
      <c r="H72" s="9"/>
      <c r="I72" s="9">
        <f t="shared" si="0"/>
        <v>-184756874</v>
      </c>
      <c r="J72" s="9"/>
      <c r="K72" s="9">
        <v>123633</v>
      </c>
      <c r="L72" s="9"/>
      <c r="M72" s="9">
        <v>95191156812</v>
      </c>
      <c r="N72" s="9"/>
      <c r="O72" s="9">
        <v>95343800129</v>
      </c>
      <c r="P72" s="9"/>
      <c r="Q72" s="9">
        <f t="shared" si="1"/>
        <v>-152643317</v>
      </c>
    </row>
    <row r="73" spans="1:17" x14ac:dyDescent="0.55000000000000004">
      <c r="A73" s="1" t="s">
        <v>74</v>
      </c>
      <c r="C73" s="9">
        <v>360572</v>
      </c>
      <c r="D73" s="9"/>
      <c r="E73" s="9">
        <v>274092121680</v>
      </c>
      <c r="F73" s="9"/>
      <c r="G73" s="9">
        <v>273813198117</v>
      </c>
      <c r="H73" s="9"/>
      <c r="I73" s="9">
        <f t="shared" ref="I73:I78" si="2">E73-G73</f>
        <v>278923563</v>
      </c>
      <c r="J73" s="9"/>
      <c r="K73" s="9">
        <v>360572</v>
      </c>
      <c r="L73" s="9"/>
      <c r="M73" s="9">
        <v>274092121687</v>
      </c>
      <c r="N73" s="9"/>
      <c r="O73" s="9">
        <v>273727346457</v>
      </c>
      <c r="P73" s="9"/>
      <c r="Q73" s="9">
        <f t="shared" ref="Q73:Q78" si="3">M73-O73</f>
        <v>364775230</v>
      </c>
    </row>
    <row r="74" spans="1:17" x14ac:dyDescent="0.55000000000000004">
      <c r="A74" s="1" t="s">
        <v>72</v>
      </c>
      <c r="C74" s="9">
        <v>71679</v>
      </c>
      <c r="D74" s="9"/>
      <c r="E74" s="9">
        <v>51965882524</v>
      </c>
      <c r="F74" s="9"/>
      <c r="G74" s="9">
        <v>52290981452</v>
      </c>
      <c r="H74" s="9"/>
      <c r="I74" s="9">
        <f t="shared" si="2"/>
        <v>-325098928</v>
      </c>
      <c r="J74" s="9"/>
      <c r="K74" s="9">
        <v>71679</v>
      </c>
      <c r="L74" s="9"/>
      <c r="M74" s="9">
        <v>51965882524</v>
      </c>
      <c r="N74" s="9"/>
      <c r="O74" s="9">
        <v>52214232022</v>
      </c>
      <c r="P74" s="9"/>
      <c r="Q74" s="9">
        <f t="shared" si="3"/>
        <v>-248349498</v>
      </c>
    </row>
    <row r="75" spans="1:17" x14ac:dyDescent="0.55000000000000004">
      <c r="A75" s="1" t="s">
        <v>76</v>
      </c>
      <c r="C75" s="9">
        <v>32215</v>
      </c>
      <c r="D75" s="9"/>
      <c r="E75" s="9">
        <v>28978517761</v>
      </c>
      <c r="F75" s="9"/>
      <c r="G75" s="9">
        <v>28775400102</v>
      </c>
      <c r="H75" s="9"/>
      <c r="I75" s="9">
        <f t="shared" si="2"/>
        <v>203117659</v>
      </c>
      <c r="J75" s="9"/>
      <c r="K75" s="9">
        <v>32215</v>
      </c>
      <c r="L75" s="9"/>
      <c r="M75" s="9">
        <v>28978517761</v>
      </c>
      <c r="N75" s="9"/>
      <c r="O75" s="9">
        <v>28775400102</v>
      </c>
      <c r="P75" s="9"/>
      <c r="Q75" s="9">
        <f t="shared" si="3"/>
        <v>203117659</v>
      </c>
    </row>
    <row r="76" spans="1:17" x14ac:dyDescent="0.55000000000000004">
      <c r="A76" s="1" t="s">
        <v>128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f t="shared" si="2"/>
        <v>0</v>
      </c>
      <c r="J76" s="9"/>
      <c r="K76" s="9">
        <v>50000</v>
      </c>
      <c r="L76" s="9"/>
      <c r="M76" s="9">
        <v>49990887509</v>
      </c>
      <c r="N76" s="9"/>
      <c r="O76" s="9">
        <v>50009012486</v>
      </c>
      <c r="P76" s="9"/>
      <c r="Q76" s="9">
        <f t="shared" si="3"/>
        <v>-18124977</v>
      </c>
    </row>
    <row r="77" spans="1:17" x14ac:dyDescent="0.55000000000000004">
      <c r="A77" s="1" t="s">
        <v>79</v>
      </c>
      <c r="C77" s="9">
        <v>0</v>
      </c>
      <c r="D77" s="9"/>
      <c r="E77" s="9">
        <v>0</v>
      </c>
      <c r="F77" s="9"/>
      <c r="G77" s="9">
        <v>7923470203</v>
      </c>
      <c r="H77" s="9"/>
      <c r="I77" s="9">
        <f t="shared" si="2"/>
        <v>-7923470203</v>
      </c>
      <c r="J77" s="9"/>
      <c r="K77" s="9">
        <v>0</v>
      </c>
      <c r="L77" s="9"/>
      <c r="M77" s="9">
        <v>0</v>
      </c>
      <c r="N77" s="9"/>
      <c r="O77" s="9">
        <v>0</v>
      </c>
      <c r="P77" s="9"/>
      <c r="Q77" s="9">
        <f t="shared" si="3"/>
        <v>0</v>
      </c>
    </row>
    <row r="78" spans="1:17" x14ac:dyDescent="0.55000000000000004">
      <c r="A78" s="1" t="s">
        <v>80</v>
      </c>
      <c r="C78" s="9">
        <v>0</v>
      </c>
      <c r="D78" s="9"/>
      <c r="E78" s="9">
        <v>0</v>
      </c>
      <c r="F78" s="9"/>
      <c r="G78" s="9">
        <v>19246510937</v>
      </c>
      <c r="H78" s="9"/>
      <c r="I78" s="9">
        <f t="shared" si="2"/>
        <v>-19246510937</v>
      </c>
      <c r="J78" s="9"/>
      <c r="K78" s="9">
        <v>0</v>
      </c>
      <c r="L78" s="9"/>
      <c r="M78" s="9">
        <v>0</v>
      </c>
      <c r="N78" s="9"/>
      <c r="O78" s="9">
        <v>0</v>
      </c>
      <c r="P78" s="9"/>
      <c r="Q78" s="9">
        <f t="shared" si="3"/>
        <v>0</v>
      </c>
    </row>
    <row r="79" spans="1:17" ht="24.75" thickBot="1" x14ac:dyDescent="0.6">
      <c r="C79" s="9"/>
      <c r="D79" s="9"/>
      <c r="E79" s="16">
        <f>SUM(E8:E78)</f>
        <v>3589898271780</v>
      </c>
      <c r="F79" s="9"/>
      <c r="G79" s="16">
        <f>SUM(G8:G78)</f>
        <v>3745139880202</v>
      </c>
      <c r="H79" s="9"/>
      <c r="I79" s="16">
        <f>SUM(I8:I78)</f>
        <v>-155241608422</v>
      </c>
      <c r="J79" s="9"/>
      <c r="K79" s="16">
        <f>SUM(K8:K78)</f>
        <v>297052208</v>
      </c>
      <c r="L79" s="9"/>
      <c r="M79" s="16">
        <f>SUM(M8:M78)</f>
        <v>3639889159289</v>
      </c>
      <c r="N79" s="9"/>
      <c r="O79" s="16">
        <f>SUM(O8:O78)</f>
        <v>3507208516390</v>
      </c>
      <c r="P79" s="9"/>
      <c r="Q79" s="16">
        <f>SUM(Q8:Q78)</f>
        <v>132680642899</v>
      </c>
    </row>
    <row r="80" spans="1:17" ht="24.75" thickTop="1" x14ac:dyDescent="0.55000000000000004"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6:17" x14ac:dyDescent="0.55000000000000004">
      <c r="G81" s="3"/>
      <c r="I81" s="3"/>
      <c r="O81" s="3"/>
      <c r="Q81" s="3"/>
    </row>
    <row r="82" spans="6:17" x14ac:dyDescent="0.55000000000000004"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6:17" x14ac:dyDescent="0.55000000000000004">
      <c r="I83" s="17"/>
    </row>
    <row r="84" spans="6:17" x14ac:dyDescent="0.55000000000000004"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6:17" x14ac:dyDescent="0.55000000000000004">
      <c r="G85" s="3"/>
      <c r="I85" s="3"/>
      <c r="O85" s="3"/>
      <c r="Q85" s="3"/>
    </row>
    <row r="86" spans="6:17" x14ac:dyDescent="0.55000000000000004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104"/>
  <sheetViews>
    <sheetView rightToLeft="1" topLeftCell="A85" workbookViewId="0">
      <selection activeCell="Q99" sqref="Q99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1" t="s">
        <v>3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H6" s="22" t="s">
        <v>154</v>
      </c>
      <c r="I6" s="22" t="s">
        <v>154</v>
      </c>
      <c r="K6" s="22" t="s">
        <v>155</v>
      </c>
      <c r="L6" s="22" t="s">
        <v>155</v>
      </c>
      <c r="M6" s="22" t="s">
        <v>155</v>
      </c>
      <c r="N6" s="22" t="s">
        <v>155</v>
      </c>
      <c r="O6" s="22" t="s">
        <v>155</v>
      </c>
      <c r="P6" s="22" t="s">
        <v>155</v>
      </c>
      <c r="Q6" s="22" t="s">
        <v>155</v>
      </c>
    </row>
    <row r="7" spans="1:17" ht="24.75" x14ac:dyDescent="0.55000000000000004">
      <c r="A7" s="22" t="s">
        <v>3</v>
      </c>
      <c r="C7" s="22" t="s">
        <v>7</v>
      </c>
      <c r="E7" s="22" t="s">
        <v>222</v>
      </c>
      <c r="G7" s="22" t="s">
        <v>223</v>
      </c>
      <c r="I7" s="22" t="s">
        <v>225</v>
      </c>
      <c r="K7" s="22" t="s">
        <v>7</v>
      </c>
      <c r="M7" s="22" t="s">
        <v>222</v>
      </c>
      <c r="O7" s="22" t="s">
        <v>223</v>
      </c>
      <c r="Q7" s="22" t="s">
        <v>225</v>
      </c>
    </row>
    <row r="8" spans="1:17" x14ac:dyDescent="0.55000000000000004">
      <c r="A8" s="1" t="s">
        <v>56</v>
      </c>
      <c r="C8" s="9">
        <v>1200000</v>
      </c>
      <c r="D8" s="9"/>
      <c r="E8" s="9">
        <v>9761571076</v>
      </c>
      <c r="F8" s="9"/>
      <c r="G8" s="9">
        <v>10883733141</v>
      </c>
      <c r="H8" s="9"/>
      <c r="I8" s="9">
        <f>E8-G8</f>
        <v>-1122162065</v>
      </c>
      <c r="J8" s="9"/>
      <c r="K8" s="9">
        <v>2899855</v>
      </c>
      <c r="L8" s="9"/>
      <c r="M8" s="9">
        <v>24478639493</v>
      </c>
      <c r="N8" s="9"/>
      <c r="O8" s="9">
        <v>26301039994</v>
      </c>
      <c r="P8" s="9"/>
      <c r="Q8" s="9">
        <f>M8-O8</f>
        <v>-1822400501</v>
      </c>
    </row>
    <row r="9" spans="1:17" x14ac:dyDescent="0.55000000000000004">
      <c r="A9" s="1" t="s">
        <v>38</v>
      </c>
      <c r="C9" s="9">
        <v>1071413</v>
      </c>
      <c r="D9" s="9"/>
      <c r="E9" s="9">
        <v>15960283356</v>
      </c>
      <c r="F9" s="9"/>
      <c r="G9" s="9">
        <v>13362843449</v>
      </c>
      <c r="H9" s="9"/>
      <c r="I9" s="9">
        <f t="shared" ref="I9:I72" si="0">E9-G9</f>
        <v>2597439907</v>
      </c>
      <c r="J9" s="9"/>
      <c r="K9" s="9">
        <v>1332739</v>
      </c>
      <c r="L9" s="9"/>
      <c r="M9" s="9">
        <v>20072460085</v>
      </c>
      <c r="N9" s="9"/>
      <c r="O9" s="9">
        <v>16630738580</v>
      </c>
      <c r="P9" s="9"/>
      <c r="Q9" s="9">
        <f t="shared" ref="Q9:Q72" si="1">M9-O9</f>
        <v>3441721505</v>
      </c>
    </row>
    <row r="10" spans="1:17" x14ac:dyDescent="0.55000000000000004">
      <c r="A10" s="1" t="s">
        <v>44</v>
      </c>
      <c r="C10" s="9">
        <v>834055</v>
      </c>
      <c r="D10" s="9"/>
      <c r="E10" s="9">
        <v>14215646878</v>
      </c>
      <c r="F10" s="9"/>
      <c r="G10" s="9">
        <v>17821050126</v>
      </c>
      <c r="H10" s="9"/>
      <c r="I10" s="9">
        <f t="shared" si="0"/>
        <v>-3605403248</v>
      </c>
      <c r="J10" s="9"/>
      <c r="K10" s="9">
        <v>834055</v>
      </c>
      <c r="L10" s="9"/>
      <c r="M10" s="9">
        <v>14215646878</v>
      </c>
      <c r="N10" s="9"/>
      <c r="O10" s="9">
        <v>17821050126</v>
      </c>
      <c r="P10" s="9"/>
      <c r="Q10" s="9">
        <f t="shared" si="1"/>
        <v>-3605403248</v>
      </c>
    </row>
    <row r="11" spans="1:17" x14ac:dyDescent="0.55000000000000004">
      <c r="A11" s="1" t="s">
        <v>50</v>
      </c>
      <c r="C11" s="9">
        <v>1500000</v>
      </c>
      <c r="D11" s="9"/>
      <c r="E11" s="9">
        <v>17803921497</v>
      </c>
      <c r="F11" s="9"/>
      <c r="G11" s="9">
        <v>15215810045</v>
      </c>
      <c r="H11" s="9"/>
      <c r="I11" s="9">
        <f t="shared" si="0"/>
        <v>2588111452</v>
      </c>
      <c r="J11" s="9"/>
      <c r="K11" s="9">
        <v>3155017</v>
      </c>
      <c r="L11" s="9"/>
      <c r="M11" s="9">
        <v>34845376032</v>
      </c>
      <c r="N11" s="9"/>
      <c r="O11" s="9">
        <v>32004092889</v>
      </c>
      <c r="P11" s="9"/>
      <c r="Q11" s="9">
        <f t="shared" si="1"/>
        <v>2841283143</v>
      </c>
    </row>
    <row r="12" spans="1:17" x14ac:dyDescent="0.55000000000000004">
      <c r="A12" s="1" t="s">
        <v>46</v>
      </c>
      <c r="C12" s="9">
        <v>652475</v>
      </c>
      <c r="D12" s="9"/>
      <c r="E12" s="9">
        <v>6933947638</v>
      </c>
      <c r="F12" s="9"/>
      <c r="G12" s="9">
        <v>7403618700</v>
      </c>
      <c r="H12" s="9"/>
      <c r="I12" s="9">
        <f t="shared" si="0"/>
        <v>-469671062</v>
      </c>
      <c r="J12" s="9"/>
      <c r="K12" s="9">
        <v>1070096</v>
      </c>
      <c r="L12" s="9"/>
      <c r="M12" s="9">
        <v>11635702223</v>
      </c>
      <c r="N12" s="9"/>
      <c r="O12" s="9">
        <v>12142354512</v>
      </c>
      <c r="P12" s="9"/>
      <c r="Q12" s="9">
        <f t="shared" si="1"/>
        <v>-506652289</v>
      </c>
    </row>
    <row r="13" spans="1:17" x14ac:dyDescent="0.55000000000000004">
      <c r="A13" s="1" t="s">
        <v>54</v>
      </c>
      <c r="C13" s="9">
        <v>887558</v>
      </c>
      <c r="D13" s="9"/>
      <c r="E13" s="9">
        <v>28155067320</v>
      </c>
      <c r="F13" s="9"/>
      <c r="G13" s="9">
        <v>19607297164</v>
      </c>
      <c r="H13" s="9"/>
      <c r="I13" s="9">
        <f t="shared" si="0"/>
        <v>8547770156</v>
      </c>
      <c r="J13" s="9"/>
      <c r="K13" s="9">
        <v>996008</v>
      </c>
      <c r="L13" s="9"/>
      <c r="M13" s="9">
        <v>31965964267</v>
      </c>
      <c r="N13" s="9"/>
      <c r="O13" s="9">
        <v>21942172480</v>
      </c>
      <c r="P13" s="9"/>
      <c r="Q13" s="9">
        <f t="shared" si="1"/>
        <v>10023791787</v>
      </c>
    </row>
    <row r="14" spans="1:17" x14ac:dyDescent="0.55000000000000004">
      <c r="A14" s="1" t="s">
        <v>226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3754</v>
      </c>
      <c r="L14" s="9"/>
      <c r="M14" s="9">
        <v>252894865</v>
      </c>
      <c r="N14" s="9"/>
      <c r="O14" s="9">
        <v>122115779</v>
      </c>
      <c r="P14" s="9"/>
      <c r="Q14" s="9">
        <f t="shared" si="1"/>
        <v>130779086</v>
      </c>
    </row>
    <row r="15" spans="1:17" x14ac:dyDescent="0.55000000000000004">
      <c r="A15" s="1" t="s">
        <v>53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251603</v>
      </c>
      <c r="L15" s="9"/>
      <c r="M15" s="9">
        <v>4430471010</v>
      </c>
      <c r="N15" s="9"/>
      <c r="O15" s="9">
        <v>4263807435</v>
      </c>
      <c r="P15" s="9"/>
      <c r="Q15" s="9">
        <f t="shared" si="1"/>
        <v>166663575</v>
      </c>
    </row>
    <row r="16" spans="1:17" x14ac:dyDescent="0.55000000000000004">
      <c r="A16" s="1" t="s">
        <v>189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7960864</v>
      </c>
      <c r="L16" s="9"/>
      <c r="M16" s="9">
        <v>45186067077</v>
      </c>
      <c r="N16" s="9"/>
      <c r="O16" s="9">
        <v>38864031915</v>
      </c>
      <c r="P16" s="9"/>
      <c r="Q16" s="9">
        <f t="shared" si="1"/>
        <v>6322035162</v>
      </c>
    </row>
    <row r="17" spans="1:17" x14ac:dyDescent="0.55000000000000004">
      <c r="A17" s="1" t="s">
        <v>58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603351</v>
      </c>
      <c r="L17" s="9"/>
      <c r="M17" s="9">
        <v>30689471034</v>
      </c>
      <c r="N17" s="9"/>
      <c r="O17" s="9">
        <v>23917589384</v>
      </c>
      <c r="P17" s="9"/>
      <c r="Q17" s="9">
        <f t="shared" si="1"/>
        <v>6771881650</v>
      </c>
    </row>
    <row r="18" spans="1:17" x14ac:dyDescent="0.55000000000000004">
      <c r="A18" s="1" t="s">
        <v>212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3820829</v>
      </c>
      <c r="L18" s="9"/>
      <c r="M18" s="9">
        <v>55209251365</v>
      </c>
      <c r="N18" s="9"/>
      <c r="O18" s="9">
        <v>50812787601</v>
      </c>
      <c r="P18" s="9"/>
      <c r="Q18" s="9">
        <f t="shared" si="1"/>
        <v>4396463764</v>
      </c>
    </row>
    <row r="19" spans="1:17" x14ac:dyDescent="0.55000000000000004">
      <c r="A19" s="1" t="s">
        <v>47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185290</v>
      </c>
      <c r="L19" s="9"/>
      <c r="M19" s="9">
        <v>5612642876</v>
      </c>
      <c r="N19" s="9"/>
      <c r="O19" s="9">
        <v>4378137558</v>
      </c>
      <c r="P19" s="9"/>
      <c r="Q19" s="9">
        <f t="shared" si="1"/>
        <v>1234505318</v>
      </c>
    </row>
    <row r="20" spans="1:17" x14ac:dyDescent="0.55000000000000004">
      <c r="A20" s="1" t="s">
        <v>221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202768</v>
      </c>
      <c r="L20" s="9"/>
      <c r="M20" s="9">
        <v>765933822</v>
      </c>
      <c r="N20" s="9"/>
      <c r="O20" s="9">
        <v>446706337</v>
      </c>
      <c r="P20" s="9"/>
      <c r="Q20" s="9">
        <f t="shared" si="1"/>
        <v>319227485</v>
      </c>
    </row>
    <row r="21" spans="1:17" x14ac:dyDescent="0.55000000000000004">
      <c r="A21" s="1" t="s">
        <v>35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1480516</v>
      </c>
      <c r="L21" s="9"/>
      <c r="M21" s="9">
        <v>9869936791</v>
      </c>
      <c r="N21" s="9"/>
      <c r="O21" s="9">
        <v>11590599338</v>
      </c>
      <c r="P21" s="9"/>
      <c r="Q21" s="9">
        <f t="shared" si="1"/>
        <v>-1720662547</v>
      </c>
    </row>
    <row r="22" spans="1:17" x14ac:dyDescent="0.55000000000000004">
      <c r="A22" s="1" t="s">
        <v>203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20385</v>
      </c>
      <c r="L22" s="9"/>
      <c r="M22" s="9">
        <v>1131383681</v>
      </c>
      <c r="N22" s="9"/>
      <c r="O22" s="9">
        <v>1243482518</v>
      </c>
      <c r="P22" s="9"/>
      <c r="Q22" s="9">
        <f t="shared" si="1"/>
        <v>-112098837</v>
      </c>
    </row>
    <row r="23" spans="1:17" x14ac:dyDescent="0.55000000000000004">
      <c r="A23" s="1" t="s">
        <v>39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540498</v>
      </c>
      <c r="L23" s="9"/>
      <c r="M23" s="9">
        <v>12930019819</v>
      </c>
      <c r="N23" s="9"/>
      <c r="O23" s="9">
        <v>9801102163</v>
      </c>
      <c r="P23" s="9"/>
      <c r="Q23" s="9">
        <f t="shared" si="1"/>
        <v>3128917656</v>
      </c>
    </row>
    <row r="24" spans="1:17" x14ac:dyDescent="0.55000000000000004">
      <c r="A24" s="1" t="s">
        <v>227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2467600</v>
      </c>
      <c r="L24" s="9"/>
      <c r="M24" s="9">
        <v>38399753240</v>
      </c>
      <c r="N24" s="9"/>
      <c r="O24" s="9">
        <v>40276909947</v>
      </c>
      <c r="P24" s="9"/>
      <c r="Q24" s="9">
        <f t="shared" si="1"/>
        <v>-1877156707</v>
      </c>
    </row>
    <row r="25" spans="1:17" x14ac:dyDescent="0.55000000000000004">
      <c r="A25" s="1" t="s">
        <v>30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1394767</v>
      </c>
      <c r="L25" s="9"/>
      <c r="M25" s="9">
        <v>6282847337</v>
      </c>
      <c r="N25" s="9"/>
      <c r="O25" s="9">
        <v>4652979474</v>
      </c>
      <c r="P25" s="9"/>
      <c r="Q25" s="9">
        <f t="shared" si="1"/>
        <v>1629867863</v>
      </c>
    </row>
    <row r="26" spans="1:17" x14ac:dyDescent="0.55000000000000004">
      <c r="A26" s="1" t="s">
        <v>228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1716308</v>
      </c>
      <c r="L26" s="9"/>
      <c r="M26" s="9">
        <v>30982517009</v>
      </c>
      <c r="N26" s="9"/>
      <c r="O26" s="9">
        <v>33030017928</v>
      </c>
      <c r="P26" s="9"/>
      <c r="Q26" s="9">
        <f t="shared" si="1"/>
        <v>-2047500919</v>
      </c>
    </row>
    <row r="27" spans="1:17" x14ac:dyDescent="0.55000000000000004">
      <c r="A27" s="1" t="s">
        <v>229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233622</v>
      </c>
      <c r="L27" s="9"/>
      <c r="M27" s="9">
        <v>33172637505</v>
      </c>
      <c r="N27" s="9"/>
      <c r="O27" s="9">
        <v>33879622358</v>
      </c>
      <c r="P27" s="9"/>
      <c r="Q27" s="9">
        <f t="shared" si="1"/>
        <v>-706984853</v>
      </c>
    </row>
    <row r="28" spans="1:17" x14ac:dyDescent="0.55000000000000004">
      <c r="A28" s="1" t="s">
        <v>230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2732631</v>
      </c>
      <c r="L28" s="9"/>
      <c r="M28" s="9">
        <v>29586195837</v>
      </c>
      <c r="N28" s="9"/>
      <c r="O28" s="9">
        <v>29586195837</v>
      </c>
      <c r="P28" s="9"/>
      <c r="Q28" s="9">
        <f t="shared" si="1"/>
        <v>0</v>
      </c>
    </row>
    <row r="29" spans="1:17" x14ac:dyDescent="0.55000000000000004">
      <c r="A29" s="1" t="s">
        <v>27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6362568</v>
      </c>
      <c r="L29" s="9"/>
      <c r="M29" s="9">
        <v>64008539260</v>
      </c>
      <c r="N29" s="9"/>
      <c r="O29" s="9">
        <v>53977460338</v>
      </c>
      <c r="P29" s="9"/>
      <c r="Q29" s="9">
        <f t="shared" si="1"/>
        <v>10031078922</v>
      </c>
    </row>
    <row r="30" spans="1:17" x14ac:dyDescent="0.55000000000000004">
      <c r="A30" s="1" t="s">
        <v>26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815911</v>
      </c>
      <c r="L30" s="9"/>
      <c r="M30" s="9">
        <v>15138208793</v>
      </c>
      <c r="N30" s="9"/>
      <c r="O30" s="9">
        <v>10236669943</v>
      </c>
      <c r="P30" s="9"/>
      <c r="Q30" s="9">
        <f t="shared" si="1"/>
        <v>4901538850</v>
      </c>
    </row>
    <row r="31" spans="1:17" x14ac:dyDescent="0.55000000000000004">
      <c r="A31" s="1" t="s">
        <v>231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9">
        <v>7405261</v>
      </c>
      <c r="L31" s="9"/>
      <c r="M31" s="9">
        <v>42518361552</v>
      </c>
      <c r="N31" s="9"/>
      <c r="O31" s="9">
        <v>42518361552</v>
      </c>
      <c r="P31" s="9"/>
      <c r="Q31" s="9">
        <f t="shared" si="1"/>
        <v>0</v>
      </c>
    </row>
    <row r="32" spans="1:17" x14ac:dyDescent="0.55000000000000004">
      <c r="A32" s="1" t="s">
        <v>15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J32" s="9"/>
      <c r="K32" s="9">
        <v>2118327</v>
      </c>
      <c r="L32" s="9"/>
      <c r="M32" s="9">
        <v>11752333810</v>
      </c>
      <c r="N32" s="9"/>
      <c r="O32" s="9">
        <v>11876277442</v>
      </c>
      <c r="P32" s="9"/>
      <c r="Q32" s="9">
        <f t="shared" si="1"/>
        <v>-123943632</v>
      </c>
    </row>
    <row r="33" spans="1:17" x14ac:dyDescent="0.55000000000000004">
      <c r="A33" s="1" t="s">
        <v>16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f t="shared" si="0"/>
        <v>0</v>
      </c>
      <c r="J33" s="9"/>
      <c r="K33" s="9">
        <v>4042328</v>
      </c>
      <c r="L33" s="9"/>
      <c r="M33" s="9">
        <v>19034513450</v>
      </c>
      <c r="N33" s="9"/>
      <c r="O33" s="9">
        <v>18879936419</v>
      </c>
      <c r="P33" s="9"/>
      <c r="Q33" s="9">
        <f t="shared" si="1"/>
        <v>154577031</v>
      </c>
    </row>
    <row r="34" spans="1:17" x14ac:dyDescent="0.55000000000000004">
      <c r="A34" s="1" t="s">
        <v>25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J34" s="9"/>
      <c r="K34" s="9">
        <v>325402</v>
      </c>
      <c r="L34" s="9"/>
      <c r="M34" s="9">
        <v>3582708031</v>
      </c>
      <c r="N34" s="9"/>
      <c r="O34" s="9">
        <v>2485071656</v>
      </c>
      <c r="P34" s="9"/>
      <c r="Q34" s="9">
        <f t="shared" si="1"/>
        <v>1097636375</v>
      </c>
    </row>
    <row r="35" spans="1:17" x14ac:dyDescent="0.55000000000000004">
      <c r="A35" s="1" t="s">
        <v>33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9"/>
      <c r="K35" s="9">
        <v>3413979</v>
      </c>
      <c r="L35" s="9"/>
      <c r="M35" s="9">
        <v>39736540227</v>
      </c>
      <c r="N35" s="9"/>
      <c r="O35" s="9">
        <v>36804618942</v>
      </c>
      <c r="P35" s="9"/>
      <c r="Q35" s="9">
        <f t="shared" si="1"/>
        <v>2931921285</v>
      </c>
    </row>
    <row r="36" spans="1:17" x14ac:dyDescent="0.55000000000000004">
      <c r="A36" s="1" t="s">
        <v>37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9"/>
      <c r="K36" s="9">
        <v>963801</v>
      </c>
      <c r="L36" s="9"/>
      <c r="M36" s="9">
        <v>18257683475</v>
      </c>
      <c r="N36" s="9"/>
      <c r="O36" s="9">
        <v>14561515650</v>
      </c>
      <c r="P36" s="9"/>
      <c r="Q36" s="9">
        <f t="shared" si="1"/>
        <v>3696167825</v>
      </c>
    </row>
    <row r="37" spans="1:17" x14ac:dyDescent="0.55000000000000004">
      <c r="A37" s="1" t="s">
        <v>207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9">
        <v>108000</v>
      </c>
      <c r="L37" s="9"/>
      <c r="M37" s="9">
        <v>497238822</v>
      </c>
      <c r="N37" s="9"/>
      <c r="O37" s="9">
        <v>653806566</v>
      </c>
      <c r="P37" s="9"/>
      <c r="Q37" s="9">
        <f t="shared" si="1"/>
        <v>-156567744</v>
      </c>
    </row>
    <row r="38" spans="1:17" x14ac:dyDescent="0.55000000000000004">
      <c r="A38" s="1" t="s">
        <v>232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0"/>
        <v>0</v>
      </c>
      <c r="J38" s="9"/>
      <c r="K38" s="9">
        <v>612000</v>
      </c>
      <c r="L38" s="9"/>
      <c r="M38" s="9">
        <v>4924722531</v>
      </c>
      <c r="N38" s="9"/>
      <c r="O38" s="9">
        <v>6509437020</v>
      </c>
      <c r="P38" s="9"/>
      <c r="Q38" s="9">
        <f t="shared" si="1"/>
        <v>-1584714489</v>
      </c>
    </row>
    <row r="39" spans="1:17" x14ac:dyDescent="0.55000000000000004">
      <c r="A39" s="1" t="s">
        <v>24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f t="shared" si="0"/>
        <v>0</v>
      </c>
      <c r="J39" s="9"/>
      <c r="K39" s="9">
        <v>3014972</v>
      </c>
      <c r="L39" s="9"/>
      <c r="M39" s="9">
        <v>18993301634</v>
      </c>
      <c r="N39" s="9"/>
      <c r="O39" s="9">
        <v>23425500385</v>
      </c>
      <c r="P39" s="9"/>
      <c r="Q39" s="9">
        <f t="shared" si="1"/>
        <v>-4432198751</v>
      </c>
    </row>
    <row r="40" spans="1:17" x14ac:dyDescent="0.55000000000000004">
      <c r="A40" s="1" t="s">
        <v>233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f t="shared" si="0"/>
        <v>0</v>
      </c>
      <c r="J40" s="9"/>
      <c r="K40" s="9">
        <v>1644199</v>
      </c>
      <c r="L40" s="9"/>
      <c r="M40" s="9">
        <v>9076020054</v>
      </c>
      <c r="N40" s="9"/>
      <c r="O40" s="9">
        <v>12846509885</v>
      </c>
      <c r="P40" s="9"/>
      <c r="Q40" s="9">
        <f t="shared" si="1"/>
        <v>-3770489831</v>
      </c>
    </row>
    <row r="41" spans="1:17" x14ac:dyDescent="0.55000000000000004">
      <c r="A41" s="1" t="s">
        <v>61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f t="shared" si="0"/>
        <v>0</v>
      </c>
      <c r="J41" s="9"/>
      <c r="K41" s="9">
        <v>1553576</v>
      </c>
      <c r="L41" s="9"/>
      <c r="M41" s="9">
        <v>25020485788</v>
      </c>
      <c r="N41" s="9"/>
      <c r="O41" s="9">
        <v>20873474509</v>
      </c>
      <c r="P41" s="9"/>
      <c r="Q41" s="9">
        <f t="shared" si="1"/>
        <v>4147011279</v>
      </c>
    </row>
    <row r="42" spans="1:17" x14ac:dyDescent="0.55000000000000004">
      <c r="A42" s="1" t="s">
        <v>51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J42" s="9"/>
      <c r="K42" s="9">
        <v>1837834</v>
      </c>
      <c r="L42" s="9"/>
      <c r="M42" s="9">
        <v>30383320304</v>
      </c>
      <c r="N42" s="9"/>
      <c r="O42" s="9">
        <v>27338898811</v>
      </c>
      <c r="P42" s="9"/>
      <c r="Q42" s="9">
        <f t="shared" si="1"/>
        <v>3044421493</v>
      </c>
    </row>
    <row r="43" spans="1:17" x14ac:dyDescent="0.55000000000000004">
      <c r="A43" s="1" t="s">
        <v>57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f t="shared" si="0"/>
        <v>0</v>
      </c>
      <c r="J43" s="9"/>
      <c r="K43" s="9">
        <v>1485671</v>
      </c>
      <c r="L43" s="9"/>
      <c r="M43" s="9">
        <v>17129711381</v>
      </c>
      <c r="N43" s="9"/>
      <c r="O43" s="9">
        <v>19451521653</v>
      </c>
      <c r="P43" s="9"/>
      <c r="Q43" s="9">
        <f t="shared" si="1"/>
        <v>-2321810272</v>
      </c>
    </row>
    <row r="44" spans="1:17" x14ac:dyDescent="0.55000000000000004">
      <c r="A44" s="1" t="s">
        <v>49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f t="shared" si="0"/>
        <v>0</v>
      </c>
      <c r="J44" s="9"/>
      <c r="K44" s="9">
        <v>605049</v>
      </c>
      <c r="L44" s="9"/>
      <c r="M44" s="9">
        <v>16191131888</v>
      </c>
      <c r="N44" s="9"/>
      <c r="O44" s="9">
        <v>18924189910</v>
      </c>
      <c r="P44" s="9"/>
      <c r="Q44" s="9">
        <f t="shared" si="1"/>
        <v>-2733058022</v>
      </c>
    </row>
    <row r="45" spans="1:17" x14ac:dyDescent="0.55000000000000004">
      <c r="A45" s="1" t="s">
        <v>41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f t="shared" si="0"/>
        <v>0</v>
      </c>
      <c r="J45" s="9"/>
      <c r="K45" s="9">
        <v>538359</v>
      </c>
      <c r="L45" s="9"/>
      <c r="M45" s="9">
        <v>9704302664</v>
      </c>
      <c r="N45" s="9"/>
      <c r="O45" s="9">
        <v>8375722861</v>
      </c>
      <c r="P45" s="9"/>
      <c r="Q45" s="9">
        <f t="shared" si="1"/>
        <v>1328579803</v>
      </c>
    </row>
    <row r="46" spans="1:17" x14ac:dyDescent="0.55000000000000004">
      <c r="A46" s="1" t="s">
        <v>217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0"/>
        <v>0</v>
      </c>
      <c r="J46" s="9"/>
      <c r="K46" s="9">
        <v>15702</v>
      </c>
      <c r="L46" s="9"/>
      <c r="M46" s="9">
        <v>216149002</v>
      </c>
      <c r="N46" s="9"/>
      <c r="O46" s="9">
        <v>123247018</v>
      </c>
      <c r="P46" s="9"/>
      <c r="Q46" s="9">
        <f t="shared" si="1"/>
        <v>92901984</v>
      </c>
    </row>
    <row r="47" spans="1:17" x14ac:dyDescent="0.55000000000000004">
      <c r="A47" s="1" t="s">
        <v>62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f t="shared" si="0"/>
        <v>0</v>
      </c>
      <c r="J47" s="9"/>
      <c r="K47" s="9">
        <v>137162</v>
      </c>
      <c r="L47" s="9"/>
      <c r="M47" s="9">
        <v>71869137170</v>
      </c>
      <c r="N47" s="9"/>
      <c r="O47" s="9">
        <v>54946392795</v>
      </c>
      <c r="P47" s="9"/>
      <c r="Q47" s="9">
        <f t="shared" si="1"/>
        <v>16922744375</v>
      </c>
    </row>
    <row r="48" spans="1:17" x14ac:dyDescent="0.55000000000000004">
      <c r="A48" s="1" t="s">
        <v>48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f t="shared" si="0"/>
        <v>0</v>
      </c>
      <c r="J48" s="9"/>
      <c r="K48" s="9">
        <v>1159983</v>
      </c>
      <c r="L48" s="9"/>
      <c r="M48" s="9">
        <v>19032933708</v>
      </c>
      <c r="N48" s="9"/>
      <c r="O48" s="9">
        <v>17988065192</v>
      </c>
      <c r="P48" s="9"/>
      <c r="Q48" s="9">
        <f t="shared" si="1"/>
        <v>1044868516</v>
      </c>
    </row>
    <row r="49" spans="1:17" x14ac:dyDescent="0.55000000000000004">
      <c r="A49" s="1" t="s">
        <v>219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f t="shared" si="0"/>
        <v>0</v>
      </c>
      <c r="J49" s="9"/>
      <c r="K49" s="9">
        <v>15893</v>
      </c>
      <c r="L49" s="9"/>
      <c r="M49" s="9">
        <v>220909543</v>
      </c>
      <c r="N49" s="9"/>
      <c r="O49" s="9">
        <v>98292013</v>
      </c>
      <c r="P49" s="9"/>
      <c r="Q49" s="9">
        <f t="shared" si="1"/>
        <v>122617530</v>
      </c>
    </row>
    <row r="50" spans="1:17" x14ac:dyDescent="0.55000000000000004">
      <c r="A50" s="1" t="s">
        <v>234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0"/>
        <v>0</v>
      </c>
      <c r="J50" s="9"/>
      <c r="K50" s="9">
        <v>249926</v>
      </c>
      <c r="L50" s="9"/>
      <c r="M50" s="9">
        <v>3311816773</v>
      </c>
      <c r="N50" s="9"/>
      <c r="O50" s="9">
        <v>3204862329</v>
      </c>
      <c r="P50" s="9"/>
      <c r="Q50" s="9">
        <f t="shared" si="1"/>
        <v>106954444</v>
      </c>
    </row>
    <row r="51" spans="1:17" x14ac:dyDescent="0.55000000000000004">
      <c r="A51" s="1" t="s">
        <v>202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f t="shared" si="0"/>
        <v>0</v>
      </c>
      <c r="J51" s="9"/>
      <c r="K51" s="9">
        <v>48475</v>
      </c>
      <c r="L51" s="9"/>
      <c r="M51" s="9">
        <v>3289215545</v>
      </c>
      <c r="N51" s="9"/>
      <c r="O51" s="9">
        <v>3228548627</v>
      </c>
      <c r="P51" s="9"/>
      <c r="Q51" s="9">
        <f t="shared" si="1"/>
        <v>60666918</v>
      </c>
    </row>
    <row r="52" spans="1:17" x14ac:dyDescent="0.55000000000000004">
      <c r="A52" s="1" t="s">
        <v>213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f t="shared" si="0"/>
        <v>0</v>
      </c>
      <c r="J52" s="9"/>
      <c r="K52" s="9">
        <v>194657</v>
      </c>
      <c r="L52" s="9"/>
      <c r="M52" s="9">
        <v>7895525240</v>
      </c>
      <c r="N52" s="9"/>
      <c r="O52" s="9">
        <v>5835582023</v>
      </c>
      <c r="P52" s="9"/>
      <c r="Q52" s="9">
        <f t="shared" si="1"/>
        <v>2059943217</v>
      </c>
    </row>
    <row r="53" spans="1:17" x14ac:dyDescent="0.55000000000000004">
      <c r="A53" s="1" t="s">
        <v>43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f t="shared" si="0"/>
        <v>0</v>
      </c>
      <c r="J53" s="9"/>
      <c r="K53" s="9">
        <v>22021</v>
      </c>
      <c r="L53" s="9"/>
      <c r="M53" s="9">
        <v>413701746</v>
      </c>
      <c r="N53" s="9"/>
      <c r="O53" s="9">
        <v>295526509</v>
      </c>
      <c r="P53" s="9"/>
      <c r="Q53" s="9">
        <f t="shared" si="1"/>
        <v>118175237</v>
      </c>
    </row>
    <row r="54" spans="1:17" x14ac:dyDescent="0.55000000000000004">
      <c r="A54" s="1" t="s">
        <v>235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f t="shared" si="0"/>
        <v>0</v>
      </c>
      <c r="J54" s="9"/>
      <c r="K54" s="9">
        <v>228562</v>
      </c>
      <c r="L54" s="9"/>
      <c r="M54" s="9">
        <v>5939412132</v>
      </c>
      <c r="N54" s="9"/>
      <c r="O54" s="9">
        <v>5939412132</v>
      </c>
      <c r="P54" s="9"/>
      <c r="Q54" s="9">
        <f t="shared" si="1"/>
        <v>0</v>
      </c>
    </row>
    <row r="55" spans="1:17" x14ac:dyDescent="0.55000000000000004">
      <c r="A55" s="1" t="s">
        <v>28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f t="shared" si="0"/>
        <v>0</v>
      </c>
      <c r="J55" s="9"/>
      <c r="K55" s="9">
        <v>182850</v>
      </c>
      <c r="L55" s="9"/>
      <c r="M55" s="9">
        <v>5518672911</v>
      </c>
      <c r="N55" s="9"/>
      <c r="O55" s="9">
        <v>4239816787</v>
      </c>
      <c r="P55" s="9"/>
      <c r="Q55" s="9">
        <f t="shared" si="1"/>
        <v>1278856124</v>
      </c>
    </row>
    <row r="56" spans="1:17" x14ac:dyDescent="0.55000000000000004">
      <c r="A56" s="1" t="s">
        <v>29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f t="shared" si="0"/>
        <v>0</v>
      </c>
      <c r="J56" s="9"/>
      <c r="K56" s="9">
        <v>512001</v>
      </c>
      <c r="L56" s="9"/>
      <c r="M56" s="9">
        <v>13949042637</v>
      </c>
      <c r="N56" s="9"/>
      <c r="O56" s="9">
        <v>12559981570</v>
      </c>
      <c r="P56" s="9"/>
      <c r="Q56" s="9">
        <f t="shared" si="1"/>
        <v>1389061067</v>
      </c>
    </row>
    <row r="57" spans="1:17" x14ac:dyDescent="0.55000000000000004">
      <c r="A57" s="1" t="s">
        <v>182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f t="shared" si="0"/>
        <v>0</v>
      </c>
      <c r="J57" s="9"/>
      <c r="K57" s="9">
        <v>937848</v>
      </c>
      <c r="L57" s="9"/>
      <c r="M57" s="9">
        <v>13841373669</v>
      </c>
      <c r="N57" s="9"/>
      <c r="O57" s="9">
        <v>18076672727</v>
      </c>
      <c r="P57" s="9"/>
      <c r="Q57" s="9">
        <f t="shared" si="1"/>
        <v>-4235299058</v>
      </c>
    </row>
    <row r="58" spans="1:17" x14ac:dyDescent="0.55000000000000004">
      <c r="A58" s="1" t="s">
        <v>236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f t="shared" si="0"/>
        <v>0</v>
      </c>
      <c r="J58" s="9"/>
      <c r="K58" s="9">
        <v>1216605</v>
      </c>
      <c r="L58" s="9"/>
      <c r="M58" s="9">
        <v>5176788478</v>
      </c>
      <c r="N58" s="9"/>
      <c r="O58" s="9">
        <v>3642241290</v>
      </c>
      <c r="P58" s="9"/>
      <c r="Q58" s="9">
        <f t="shared" si="1"/>
        <v>1534547188</v>
      </c>
    </row>
    <row r="59" spans="1:17" x14ac:dyDescent="0.55000000000000004">
      <c r="A59" s="1" t="s">
        <v>36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f t="shared" si="0"/>
        <v>0</v>
      </c>
      <c r="J59" s="9"/>
      <c r="K59" s="9">
        <v>2170086</v>
      </c>
      <c r="L59" s="9"/>
      <c r="M59" s="9">
        <v>17269160703</v>
      </c>
      <c r="N59" s="9"/>
      <c r="O59" s="9">
        <v>15596367931</v>
      </c>
      <c r="P59" s="9"/>
      <c r="Q59" s="9">
        <f t="shared" si="1"/>
        <v>1672792772</v>
      </c>
    </row>
    <row r="60" spans="1:17" x14ac:dyDescent="0.55000000000000004">
      <c r="A60" s="1" t="s">
        <v>237</v>
      </c>
      <c r="C60" s="9">
        <v>0</v>
      </c>
      <c r="D60" s="9"/>
      <c r="E60" s="9">
        <v>0</v>
      </c>
      <c r="F60" s="9"/>
      <c r="G60" s="9">
        <v>0</v>
      </c>
      <c r="H60" s="9"/>
      <c r="I60" s="9">
        <f t="shared" si="0"/>
        <v>0</v>
      </c>
      <c r="J60" s="9"/>
      <c r="K60" s="9">
        <v>21280</v>
      </c>
      <c r="L60" s="9"/>
      <c r="M60" s="9">
        <v>262301970</v>
      </c>
      <c r="N60" s="9"/>
      <c r="O60" s="9">
        <v>106986492</v>
      </c>
      <c r="P60" s="9"/>
      <c r="Q60" s="9">
        <f t="shared" si="1"/>
        <v>155315478</v>
      </c>
    </row>
    <row r="61" spans="1:17" x14ac:dyDescent="0.55000000000000004">
      <c r="A61" s="1" t="s">
        <v>238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f t="shared" si="0"/>
        <v>0</v>
      </c>
      <c r="J61" s="9"/>
      <c r="K61" s="9">
        <v>42560</v>
      </c>
      <c r="L61" s="9"/>
      <c r="M61" s="9">
        <v>178957634</v>
      </c>
      <c r="N61" s="9"/>
      <c r="O61" s="9">
        <v>81022618</v>
      </c>
      <c r="P61" s="9"/>
      <c r="Q61" s="9">
        <f t="shared" si="1"/>
        <v>97935016</v>
      </c>
    </row>
    <row r="62" spans="1:17" x14ac:dyDescent="0.55000000000000004">
      <c r="A62" s="1" t="s">
        <v>214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f t="shared" si="0"/>
        <v>0</v>
      </c>
      <c r="J62" s="9"/>
      <c r="K62" s="9">
        <v>98398</v>
      </c>
      <c r="L62" s="9"/>
      <c r="M62" s="9">
        <v>5580094034</v>
      </c>
      <c r="N62" s="9"/>
      <c r="O62" s="9">
        <v>2068275578</v>
      </c>
      <c r="P62" s="9"/>
      <c r="Q62" s="9">
        <f t="shared" si="1"/>
        <v>3511818456</v>
      </c>
    </row>
    <row r="63" spans="1:17" x14ac:dyDescent="0.55000000000000004">
      <c r="A63" s="1" t="s">
        <v>31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f t="shared" si="0"/>
        <v>0</v>
      </c>
      <c r="J63" s="9"/>
      <c r="K63" s="9">
        <v>277270</v>
      </c>
      <c r="L63" s="9"/>
      <c r="M63" s="9">
        <v>10405569599</v>
      </c>
      <c r="N63" s="9"/>
      <c r="O63" s="9">
        <v>8732494345</v>
      </c>
      <c r="P63" s="9"/>
      <c r="Q63" s="9">
        <f t="shared" si="1"/>
        <v>1673075254</v>
      </c>
    </row>
    <row r="64" spans="1:17" x14ac:dyDescent="0.55000000000000004">
      <c r="A64" s="1" t="s">
        <v>239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f t="shared" si="0"/>
        <v>0</v>
      </c>
      <c r="J64" s="9"/>
      <c r="K64" s="9">
        <v>396186</v>
      </c>
      <c r="L64" s="9"/>
      <c r="M64" s="9">
        <v>117421120162</v>
      </c>
      <c r="N64" s="9"/>
      <c r="O64" s="9">
        <v>105776337691</v>
      </c>
      <c r="P64" s="9"/>
      <c r="Q64" s="9">
        <f t="shared" si="1"/>
        <v>11644782471</v>
      </c>
    </row>
    <row r="65" spans="1:17" x14ac:dyDescent="0.55000000000000004">
      <c r="A65" s="1" t="s">
        <v>18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f t="shared" si="0"/>
        <v>0</v>
      </c>
      <c r="J65" s="9"/>
      <c r="K65" s="9">
        <v>174265</v>
      </c>
      <c r="L65" s="9"/>
      <c r="M65" s="9">
        <v>20385832320</v>
      </c>
      <c r="N65" s="9"/>
      <c r="O65" s="9">
        <v>18091944983</v>
      </c>
      <c r="P65" s="9"/>
      <c r="Q65" s="9">
        <f t="shared" si="1"/>
        <v>2293887337</v>
      </c>
    </row>
    <row r="66" spans="1:17" x14ac:dyDescent="0.55000000000000004">
      <c r="A66" s="1" t="s">
        <v>198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f t="shared" si="0"/>
        <v>0</v>
      </c>
      <c r="J66" s="9"/>
      <c r="K66" s="9">
        <v>1646884</v>
      </c>
      <c r="L66" s="9"/>
      <c r="M66" s="9">
        <v>42045501973</v>
      </c>
      <c r="N66" s="9"/>
      <c r="O66" s="9">
        <v>49145292906</v>
      </c>
      <c r="P66" s="9"/>
      <c r="Q66" s="9">
        <f t="shared" si="1"/>
        <v>-7099790933</v>
      </c>
    </row>
    <row r="67" spans="1:17" x14ac:dyDescent="0.55000000000000004">
      <c r="A67" s="1" t="s">
        <v>215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f t="shared" si="0"/>
        <v>0</v>
      </c>
      <c r="J67" s="9"/>
      <c r="K67" s="9">
        <v>15358</v>
      </c>
      <c r="L67" s="9"/>
      <c r="M67" s="9">
        <v>886379955</v>
      </c>
      <c r="N67" s="9"/>
      <c r="O67" s="9">
        <v>701195852</v>
      </c>
      <c r="P67" s="9"/>
      <c r="Q67" s="9">
        <f t="shared" si="1"/>
        <v>185184103</v>
      </c>
    </row>
    <row r="68" spans="1:17" x14ac:dyDescent="0.55000000000000004">
      <c r="A68" s="1" t="s">
        <v>22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f t="shared" si="0"/>
        <v>0</v>
      </c>
      <c r="J68" s="9"/>
      <c r="K68" s="9">
        <v>278970</v>
      </c>
      <c r="L68" s="9"/>
      <c r="M68" s="9">
        <v>14650370720</v>
      </c>
      <c r="N68" s="9"/>
      <c r="O68" s="9">
        <v>16203355524</v>
      </c>
      <c r="P68" s="9"/>
      <c r="Q68" s="9">
        <f t="shared" si="1"/>
        <v>-1552984804</v>
      </c>
    </row>
    <row r="69" spans="1:17" x14ac:dyDescent="0.55000000000000004">
      <c r="A69" s="1" t="s">
        <v>45</v>
      </c>
      <c r="C69" s="9">
        <v>0</v>
      </c>
      <c r="D69" s="9"/>
      <c r="E69" s="9">
        <v>0</v>
      </c>
      <c r="F69" s="9"/>
      <c r="G69" s="9">
        <v>0</v>
      </c>
      <c r="H69" s="9"/>
      <c r="I69" s="9">
        <f t="shared" si="0"/>
        <v>0</v>
      </c>
      <c r="J69" s="9"/>
      <c r="K69" s="9">
        <v>758090</v>
      </c>
      <c r="L69" s="9"/>
      <c r="M69" s="9">
        <v>35735762279</v>
      </c>
      <c r="N69" s="9"/>
      <c r="O69" s="9">
        <v>29849278617</v>
      </c>
      <c r="P69" s="9"/>
      <c r="Q69" s="9">
        <f t="shared" si="1"/>
        <v>5886483662</v>
      </c>
    </row>
    <row r="70" spans="1:17" x14ac:dyDescent="0.55000000000000004">
      <c r="A70" s="1" t="s">
        <v>201</v>
      </c>
      <c r="C70" s="9">
        <v>0</v>
      </c>
      <c r="D70" s="9"/>
      <c r="E70" s="9">
        <v>0</v>
      </c>
      <c r="F70" s="9"/>
      <c r="G70" s="9">
        <v>0</v>
      </c>
      <c r="H70" s="9"/>
      <c r="I70" s="9">
        <f t="shared" si="0"/>
        <v>0</v>
      </c>
      <c r="J70" s="9"/>
      <c r="K70" s="9">
        <v>14663</v>
      </c>
      <c r="L70" s="9"/>
      <c r="M70" s="9">
        <v>505020767</v>
      </c>
      <c r="N70" s="9"/>
      <c r="O70" s="9">
        <v>424489717</v>
      </c>
      <c r="P70" s="9"/>
      <c r="Q70" s="9">
        <f t="shared" si="1"/>
        <v>80531050</v>
      </c>
    </row>
    <row r="71" spans="1:17" x14ac:dyDescent="0.55000000000000004">
      <c r="A71" s="1" t="s">
        <v>52</v>
      </c>
      <c r="C71" s="9">
        <v>0</v>
      </c>
      <c r="D71" s="9"/>
      <c r="E71" s="9">
        <v>0</v>
      </c>
      <c r="F71" s="9"/>
      <c r="G71" s="9">
        <v>0</v>
      </c>
      <c r="H71" s="9"/>
      <c r="I71" s="9">
        <f t="shared" si="0"/>
        <v>0</v>
      </c>
      <c r="J71" s="9"/>
      <c r="K71" s="9">
        <v>2323110</v>
      </c>
      <c r="L71" s="9"/>
      <c r="M71" s="9">
        <v>21193108468</v>
      </c>
      <c r="N71" s="9"/>
      <c r="O71" s="9">
        <v>25402162374</v>
      </c>
      <c r="P71" s="9"/>
      <c r="Q71" s="9">
        <f t="shared" si="1"/>
        <v>-4209053906</v>
      </c>
    </row>
    <row r="72" spans="1:17" x14ac:dyDescent="0.55000000000000004">
      <c r="A72" s="1" t="s">
        <v>240</v>
      </c>
      <c r="C72" s="9">
        <v>0</v>
      </c>
      <c r="D72" s="9"/>
      <c r="E72" s="9">
        <v>0</v>
      </c>
      <c r="F72" s="9"/>
      <c r="G72" s="9">
        <v>0</v>
      </c>
      <c r="H72" s="9"/>
      <c r="I72" s="9">
        <f t="shared" si="0"/>
        <v>0</v>
      </c>
      <c r="J72" s="9"/>
      <c r="K72" s="9">
        <v>114343</v>
      </c>
      <c r="L72" s="9"/>
      <c r="M72" s="9">
        <v>4226574652</v>
      </c>
      <c r="N72" s="9"/>
      <c r="O72" s="9">
        <v>3479213996</v>
      </c>
      <c r="P72" s="9"/>
      <c r="Q72" s="9">
        <f t="shared" si="1"/>
        <v>747360656</v>
      </c>
    </row>
    <row r="73" spans="1:17" x14ac:dyDescent="0.55000000000000004">
      <c r="A73" s="1" t="s">
        <v>241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f t="shared" ref="I73:I96" si="2">E73-G73</f>
        <v>0</v>
      </c>
      <c r="J73" s="9"/>
      <c r="K73" s="9">
        <v>570249</v>
      </c>
      <c r="L73" s="9"/>
      <c r="M73" s="9">
        <v>34392104847</v>
      </c>
      <c r="N73" s="9"/>
      <c r="O73" s="9">
        <v>36732269995</v>
      </c>
      <c r="P73" s="9"/>
      <c r="Q73" s="9">
        <f t="shared" ref="Q73:Q96" si="3">M73-O73</f>
        <v>-2340165148</v>
      </c>
    </row>
    <row r="74" spans="1:17" x14ac:dyDescent="0.55000000000000004">
      <c r="A74" s="1" t="s">
        <v>19</v>
      </c>
      <c r="C74" s="9">
        <v>0</v>
      </c>
      <c r="D74" s="9"/>
      <c r="E74" s="9">
        <v>0</v>
      </c>
      <c r="F74" s="9"/>
      <c r="G74" s="9">
        <v>0</v>
      </c>
      <c r="H74" s="9"/>
      <c r="I74" s="9">
        <f t="shared" si="2"/>
        <v>0</v>
      </c>
      <c r="J74" s="9"/>
      <c r="K74" s="9">
        <v>8222632</v>
      </c>
      <c r="L74" s="9"/>
      <c r="M74" s="9">
        <v>79934317306</v>
      </c>
      <c r="N74" s="9"/>
      <c r="O74" s="9">
        <v>82596807971</v>
      </c>
      <c r="P74" s="9"/>
      <c r="Q74" s="9">
        <f t="shared" si="3"/>
        <v>-2662490665</v>
      </c>
    </row>
    <row r="75" spans="1:17" x14ac:dyDescent="0.55000000000000004">
      <c r="A75" s="1" t="s">
        <v>17</v>
      </c>
      <c r="C75" s="9">
        <v>0</v>
      </c>
      <c r="D75" s="9"/>
      <c r="E75" s="9">
        <v>0</v>
      </c>
      <c r="F75" s="9"/>
      <c r="G75" s="9">
        <v>0</v>
      </c>
      <c r="H75" s="9"/>
      <c r="I75" s="9">
        <f t="shared" si="2"/>
        <v>0</v>
      </c>
      <c r="J75" s="9"/>
      <c r="K75" s="9">
        <v>112732</v>
      </c>
      <c r="L75" s="9"/>
      <c r="M75" s="9">
        <v>9299290325</v>
      </c>
      <c r="N75" s="9"/>
      <c r="O75" s="9">
        <v>10400404111</v>
      </c>
      <c r="P75" s="9"/>
      <c r="Q75" s="9">
        <f t="shared" si="3"/>
        <v>-1101113786</v>
      </c>
    </row>
    <row r="76" spans="1:17" x14ac:dyDescent="0.55000000000000004">
      <c r="A76" s="1" t="s">
        <v>242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f t="shared" si="2"/>
        <v>0</v>
      </c>
      <c r="J76" s="9"/>
      <c r="K76" s="9">
        <v>799451</v>
      </c>
      <c r="L76" s="9"/>
      <c r="M76" s="9">
        <v>4359608502</v>
      </c>
      <c r="N76" s="9"/>
      <c r="O76" s="9">
        <v>5856896744</v>
      </c>
      <c r="P76" s="9"/>
      <c r="Q76" s="9">
        <f t="shared" si="3"/>
        <v>-1497288242</v>
      </c>
    </row>
    <row r="77" spans="1:17" x14ac:dyDescent="0.55000000000000004">
      <c r="A77" s="1" t="s">
        <v>243</v>
      </c>
      <c r="C77" s="9">
        <v>0</v>
      </c>
      <c r="D77" s="9"/>
      <c r="E77" s="9">
        <v>0</v>
      </c>
      <c r="F77" s="9"/>
      <c r="G77" s="9">
        <v>0</v>
      </c>
      <c r="H77" s="9"/>
      <c r="I77" s="9">
        <f t="shared" si="2"/>
        <v>0</v>
      </c>
      <c r="J77" s="9"/>
      <c r="K77" s="9">
        <v>1990806</v>
      </c>
      <c r="L77" s="9"/>
      <c r="M77" s="9">
        <v>26400160159</v>
      </c>
      <c r="N77" s="9"/>
      <c r="O77" s="9">
        <v>25785857977</v>
      </c>
      <c r="P77" s="9"/>
      <c r="Q77" s="9">
        <f t="shared" si="3"/>
        <v>614302182</v>
      </c>
    </row>
    <row r="78" spans="1:17" x14ac:dyDescent="0.55000000000000004">
      <c r="A78" s="1" t="s">
        <v>244</v>
      </c>
      <c r="C78" s="9">
        <v>0</v>
      </c>
      <c r="D78" s="9"/>
      <c r="E78" s="9">
        <v>0</v>
      </c>
      <c r="F78" s="9"/>
      <c r="G78" s="9">
        <v>0</v>
      </c>
      <c r="H78" s="9"/>
      <c r="I78" s="9">
        <f t="shared" si="2"/>
        <v>0</v>
      </c>
      <c r="J78" s="9"/>
      <c r="K78" s="9">
        <v>10835893</v>
      </c>
      <c r="L78" s="9"/>
      <c r="M78" s="9">
        <v>55058615592</v>
      </c>
      <c r="N78" s="9"/>
      <c r="O78" s="9">
        <v>46989489106</v>
      </c>
      <c r="P78" s="9"/>
      <c r="Q78" s="9">
        <f t="shared" si="3"/>
        <v>8069126486</v>
      </c>
    </row>
    <row r="79" spans="1:17" x14ac:dyDescent="0.55000000000000004">
      <c r="A79" s="1" t="s">
        <v>55</v>
      </c>
      <c r="C79" s="9">
        <v>0</v>
      </c>
      <c r="D79" s="9"/>
      <c r="E79" s="9">
        <v>0</v>
      </c>
      <c r="F79" s="9"/>
      <c r="G79" s="9">
        <v>0</v>
      </c>
      <c r="H79" s="9"/>
      <c r="I79" s="9">
        <f t="shared" si="2"/>
        <v>0</v>
      </c>
      <c r="J79" s="9"/>
      <c r="K79" s="9">
        <v>848279</v>
      </c>
      <c r="L79" s="9"/>
      <c r="M79" s="9">
        <v>8292554025</v>
      </c>
      <c r="N79" s="9"/>
      <c r="O79" s="9">
        <v>8853933275</v>
      </c>
      <c r="P79" s="9"/>
      <c r="Q79" s="9">
        <f t="shared" si="3"/>
        <v>-561379250</v>
      </c>
    </row>
    <row r="80" spans="1:17" x14ac:dyDescent="0.55000000000000004">
      <c r="A80" s="1" t="s">
        <v>77</v>
      </c>
      <c r="C80" s="9">
        <v>0</v>
      </c>
      <c r="D80" s="9"/>
      <c r="E80" s="9">
        <v>0</v>
      </c>
      <c r="F80" s="9"/>
      <c r="G80" s="9">
        <v>0</v>
      </c>
      <c r="H80" s="9"/>
      <c r="I80" s="9">
        <f t="shared" si="2"/>
        <v>0</v>
      </c>
      <c r="J80" s="9"/>
      <c r="K80" s="9">
        <v>152287</v>
      </c>
      <c r="L80" s="9"/>
      <c r="M80" s="9">
        <v>4871437156</v>
      </c>
      <c r="N80" s="9"/>
      <c r="O80" s="9">
        <v>3505851412</v>
      </c>
      <c r="P80" s="9"/>
      <c r="Q80" s="9">
        <f t="shared" si="3"/>
        <v>1365585744</v>
      </c>
    </row>
    <row r="81" spans="1:17" x14ac:dyDescent="0.55000000000000004">
      <c r="A81" s="1" t="s">
        <v>186</v>
      </c>
      <c r="C81" s="9">
        <v>0</v>
      </c>
      <c r="D81" s="9"/>
      <c r="E81" s="9">
        <v>0</v>
      </c>
      <c r="F81" s="9"/>
      <c r="G81" s="9">
        <v>0</v>
      </c>
      <c r="H81" s="9"/>
      <c r="I81" s="9">
        <f t="shared" si="2"/>
        <v>0</v>
      </c>
      <c r="J81" s="9"/>
      <c r="K81" s="9">
        <v>2324175</v>
      </c>
      <c r="L81" s="9"/>
      <c r="M81" s="9">
        <v>70090453837</v>
      </c>
      <c r="N81" s="9"/>
      <c r="O81" s="9">
        <v>59537620510</v>
      </c>
      <c r="P81" s="9"/>
      <c r="Q81" s="9">
        <f t="shared" si="3"/>
        <v>10552833327</v>
      </c>
    </row>
    <row r="82" spans="1:17" x14ac:dyDescent="0.55000000000000004">
      <c r="A82" s="1" t="s">
        <v>21</v>
      </c>
      <c r="C82" s="9">
        <v>0</v>
      </c>
      <c r="D82" s="9"/>
      <c r="E82" s="9">
        <v>0</v>
      </c>
      <c r="F82" s="9"/>
      <c r="G82" s="9">
        <v>0</v>
      </c>
      <c r="H82" s="9"/>
      <c r="I82" s="9">
        <f t="shared" si="2"/>
        <v>0</v>
      </c>
      <c r="J82" s="9"/>
      <c r="K82" s="9">
        <v>69733</v>
      </c>
      <c r="L82" s="9"/>
      <c r="M82" s="9">
        <v>8046853183</v>
      </c>
      <c r="N82" s="9"/>
      <c r="O82" s="9">
        <v>5440776777</v>
      </c>
      <c r="P82" s="9"/>
      <c r="Q82" s="9">
        <f t="shared" si="3"/>
        <v>2606076406</v>
      </c>
    </row>
    <row r="83" spans="1:17" x14ac:dyDescent="0.55000000000000004">
      <c r="A83" s="1" t="s">
        <v>79</v>
      </c>
      <c r="C83" s="9">
        <v>74709</v>
      </c>
      <c r="D83" s="9"/>
      <c r="E83" s="9">
        <v>74709000000</v>
      </c>
      <c r="F83" s="9"/>
      <c r="G83" s="9">
        <v>65983877002</v>
      </c>
      <c r="H83" s="9"/>
      <c r="I83" s="9">
        <f t="shared" si="2"/>
        <v>8725122998</v>
      </c>
      <c r="J83" s="9"/>
      <c r="K83" s="9">
        <v>74709</v>
      </c>
      <c r="L83" s="9"/>
      <c r="M83" s="9">
        <v>74709000000</v>
      </c>
      <c r="N83" s="9"/>
      <c r="O83" s="9">
        <v>65983877002</v>
      </c>
      <c r="P83" s="9"/>
      <c r="Q83" s="9">
        <f t="shared" si="3"/>
        <v>8725122998</v>
      </c>
    </row>
    <row r="84" spans="1:17" x14ac:dyDescent="0.55000000000000004">
      <c r="A84" s="1" t="s">
        <v>80</v>
      </c>
      <c r="C84" s="9">
        <v>500000</v>
      </c>
      <c r="D84" s="9"/>
      <c r="E84" s="9">
        <v>500000000000</v>
      </c>
      <c r="F84" s="9"/>
      <c r="G84" s="9">
        <v>479913000000</v>
      </c>
      <c r="H84" s="9"/>
      <c r="I84" s="9">
        <f t="shared" si="2"/>
        <v>20087000000</v>
      </c>
      <c r="J84" s="9"/>
      <c r="K84" s="9">
        <v>500000</v>
      </c>
      <c r="L84" s="9"/>
      <c r="M84" s="9">
        <v>500000000000</v>
      </c>
      <c r="N84" s="9"/>
      <c r="O84" s="9">
        <v>479913000000</v>
      </c>
      <c r="P84" s="9"/>
      <c r="Q84" s="9">
        <f t="shared" si="3"/>
        <v>20087000000</v>
      </c>
    </row>
    <row r="85" spans="1:17" x14ac:dyDescent="0.55000000000000004">
      <c r="A85" s="1" t="s">
        <v>245</v>
      </c>
      <c r="C85" s="9">
        <v>0</v>
      </c>
      <c r="D85" s="9"/>
      <c r="E85" s="9">
        <v>0</v>
      </c>
      <c r="F85" s="9"/>
      <c r="G85" s="9">
        <v>0</v>
      </c>
      <c r="H85" s="9"/>
      <c r="I85" s="9">
        <f t="shared" si="2"/>
        <v>0</v>
      </c>
      <c r="J85" s="9"/>
      <c r="K85" s="9">
        <v>200000</v>
      </c>
      <c r="L85" s="9"/>
      <c r="M85" s="9">
        <v>170263686053</v>
      </c>
      <c r="N85" s="9"/>
      <c r="O85" s="9">
        <v>169512470295</v>
      </c>
      <c r="P85" s="9"/>
      <c r="Q85" s="9">
        <f t="shared" si="3"/>
        <v>751215758</v>
      </c>
    </row>
    <row r="86" spans="1:17" x14ac:dyDescent="0.55000000000000004">
      <c r="A86" s="1" t="s">
        <v>246</v>
      </c>
      <c r="C86" s="9">
        <v>0</v>
      </c>
      <c r="D86" s="9"/>
      <c r="E86" s="9">
        <v>0</v>
      </c>
      <c r="F86" s="9"/>
      <c r="G86" s="9">
        <v>0</v>
      </c>
      <c r="H86" s="9"/>
      <c r="I86" s="9">
        <f t="shared" si="2"/>
        <v>0</v>
      </c>
      <c r="J86" s="9"/>
      <c r="K86" s="9">
        <v>938</v>
      </c>
      <c r="L86" s="9"/>
      <c r="M86" s="9">
        <v>938000000</v>
      </c>
      <c r="N86" s="9"/>
      <c r="O86" s="9">
        <v>865762442</v>
      </c>
      <c r="P86" s="9"/>
      <c r="Q86" s="9">
        <f t="shared" si="3"/>
        <v>72237558</v>
      </c>
    </row>
    <row r="87" spans="1:17" x14ac:dyDescent="0.55000000000000004">
      <c r="A87" s="1" t="s">
        <v>247</v>
      </c>
      <c r="C87" s="9">
        <v>0</v>
      </c>
      <c r="D87" s="9"/>
      <c r="E87" s="9">
        <v>0</v>
      </c>
      <c r="F87" s="9"/>
      <c r="G87" s="9">
        <v>0</v>
      </c>
      <c r="H87" s="9"/>
      <c r="I87" s="9">
        <f t="shared" si="2"/>
        <v>0</v>
      </c>
      <c r="J87" s="9"/>
      <c r="K87" s="9">
        <v>6728</v>
      </c>
      <c r="L87" s="9"/>
      <c r="M87" s="9">
        <v>6728000000</v>
      </c>
      <c r="N87" s="9"/>
      <c r="O87" s="9">
        <v>6360836961</v>
      </c>
      <c r="P87" s="9"/>
      <c r="Q87" s="9">
        <f t="shared" si="3"/>
        <v>367163039</v>
      </c>
    </row>
    <row r="88" spans="1:17" x14ac:dyDescent="0.55000000000000004">
      <c r="A88" s="1" t="s">
        <v>68</v>
      </c>
      <c r="C88" s="9">
        <v>0</v>
      </c>
      <c r="D88" s="9"/>
      <c r="E88" s="9">
        <v>0</v>
      </c>
      <c r="F88" s="9"/>
      <c r="G88" s="9">
        <v>0</v>
      </c>
      <c r="H88" s="9"/>
      <c r="I88" s="9">
        <f t="shared" si="2"/>
        <v>0</v>
      </c>
      <c r="J88" s="9"/>
      <c r="K88" s="9">
        <v>105000</v>
      </c>
      <c r="L88" s="9"/>
      <c r="M88" s="9">
        <v>94049854401</v>
      </c>
      <c r="N88" s="9"/>
      <c r="O88" s="9">
        <v>92014099717</v>
      </c>
      <c r="P88" s="9"/>
      <c r="Q88" s="9">
        <f t="shared" si="3"/>
        <v>2035754684</v>
      </c>
    </row>
    <row r="89" spans="1:17" x14ac:dyDescent="0.55000000000000004">
      <c r="A89" s="1" t="s">
        <v>248</v>
      </c>
      <c r="C89" s="9">
        <v>0</v>
      </c>
      <c r="D89" s="9"/>
      <c r="E89" s="9">
        <v>0</v>
      </c>
      <c r="F89" s="9"/>
      <c r="G89" s="9">
        <v>0</v>
      </c>
      <c r="H89" s="9"/>
      <c r="I89" s="9">
        <f t="shared" si="2"/>
        <v>0</v>
      </c>
      <c r="J89" s="9"/>
      <c r="K89" s="9">
        <v>8571</v>
      </c>
      <c r="L89" s="9"/>
      <c r="M89" s="9">
        <v>8571000000</v>
      </c>
      <c r="N89" s="9"/>
      <c r="O89" s="9">
        <v>8162123574</v>
      </c>
      <c r="P89" s="9"/>
      <c r="Q89" s="9">
        <f t="shared" si="3"/>
        <v>408876426</v>
      </c>
    </row>
    <row r="90" spans="1:17" x14ac:dyDescent="0.55000000000000004">
      <c r="A90" s="1" t="s">
        <v>66</v>
      </c>
      <c r="C90" s="9">
        <v>0</v>
      </c>
      <c r="D90" s="9"/>
      <c r="E90" s="9">
        <v>0</v>
      </c>
      <c r="F90" s="9"/>
      <c r="G90" s="9">
        <v>0</v>
      </c>
      <c r="H90" s="9"/>
      <c r="I90" s="9">
        <f t="shared" si="2"/>
        <v>0</v>
      </c>
      <c r="J90" s="9"/>
      <c r="K90" s="9">
        <v>15000</v>
      </c>
      <c r="L90" s="9"/>
      <c r="M90" s="9">
        <v>12045816300</v>
      </c>
      <c r="N90" s="9"/>
      <c r="O90" s="9">
        <v>11710327119</v>
      </c>
      <c r="P90" s="9"/>
      <c r="Q90" s="9">
        <f t="shared" si="3"/>
        <v>335489181</v>
      </c>
    </row>
    <row r="91" spans="1:17" x14ac:dyDescent="0.55000000000000004">
      <c r="A91" s="1" t="s">
        <v>164</v>
      </c>
      <c r="C91" s="9">
        <v>0</v>
      </c>
      <c r="D91" s="9"/>
      <c r="E91" s="9">
        <v>0</v>
      </c>
      <c r="F91" s="9"/>
      <c r="G91" s="9">
        <v>0</v>
      </c>
      <c r="H91" s="9"/>
      <c r="I91" s="9">
        <f t="shared" si="2"/>
        <v>0</v>
      </c>
      <c r="J91" s="9"/>
      <c r="K91" s="9">
        <v>1000</v>
      </c>
      <c r="L91" s="9"/>
      <c r="M91" s="9">
        <v>1000000000</v>
      </c>
      <c r="N91" s="9"/>
      <c r="O91" s="9">
        <v>999818750</v>
      </c>
      <c r="P91" s="9"/>
      <c r="Q91" s="9">
        <f t="shared" si="3"/>
        <v>181250</v>
      </c>
    </row>
    <row r="92" spans="1:17" x14ac:dyDescent="0.55000000000000004">
      <c r="A92" s="1" t="s">
        <v>120</v>
      </c>
      <c r="C92" s="9">
        <v>0</v>
      </c>
      <c r="D92" s="9"/>
      <c r="E92" s="9">
        <v>0</v>
      </c>
      <c r="F92" s="9"/>
      <c r="G92" s="9">
        <v>0</v>
      </c>
      <c r="H92" s="9"/>
      <c r="I92" s="9">
        <f t="shared" si="2"/>
        <v>0</v>
      </c>
      <c r="J92" s="9"/>
      <c r="K92" s="9">
        <v>60000</v>
      </c>
      <c r="L92" s="9"/>
      <c r="M92" s="9">
        <v>52865416428</v>
      </c>
      <c r="N92" s="9"/>
      <c r="O92" s="9">
        <v>51801329306</v>
      </c>
      <c r="P92" s="9"/>
      <c r="Q92" s="9">
        <f t="shared" si="3"/>
        <v>1064087122</v>
      </c>
    </row>
    <row r="93" spans="1:17" x14ac:dyDescent="0.55000000000000004">
      <c r="A93" s="1" t="s">
        <v>249</v>
      </c>
      <c r="C93" s="9">
        <v>0</v>
      </c>
      <c r="D93" s="9"/>
      <c r="E93" s="9">
        <v>0</v>
      </c>
      <c r="F93" s="9"/>
      <c r="G93" s="9">
        <v>0</v>
      </c>
      <c r="H93" s="9"/>
      <c r="I93" s="9">
        <f t="shared" si="2"/>
        <v>0</v>
      </c>
      <c r="J93" s="9"/>
      <c r="K93" s="9">
        <v>2752</v>
      </c>
      <c r="L93" s="9"/>
      <c r="M93" s="9">
        <v>2752000000</v>
      </c>
      <c r="N93" s="9"/>
      <c r="O93" s="9">
        <v>2558241258</v>
      </c>
      <c r="P93" s="9"/>
      <c r="Q93" s="9">
        <f t="shared" si="3"/>
        <v>193758742</v>
      </c>
    </row>
    <row r="94" spans="1:17" x14ac:dyDescent="0.55000000000000004">
      <c r="A94" s="1" t="s">
        <v>69</v>
      </c>
      <c r="C94" s="9">
        <v>0</v>
      </c>
      <c r="D94" s="9"/>
      <c r="E94" s="9">
        <v>0</v>
      </c>
      <c r="F94" s="9"/>
      <c r="G94" s="9">
        <v>0</v>
      </c>
      <c r="H94" s="9"/>
      <c r="I94" s="9">
        <f t="shared" si="2"/>
        <v>0</v>
      </c>
      <c r="J94" s="9"/>
      <c r="K94" s="9">
        <v>199607</v>
      </c>
      <c r="L94" s="9"/>
      <c r="M94" s="9">
        <v>174155015020</v>
      </c>
      <c r="N94" s="9"/>
      <c r="O94" s="9">
        <v>171145949163</v>
      </c>
      <c r="P94" s="9"/>
      <c r="Q94" s="9">
        <f t="shared" si="3"/>
        <v>3009065857</v>
      </c>
    </row>
    <row r="95" spans="1:17" x14ac:dyDescent="0.55000000000000004">
      <c r="A95" s="1" t="s">
        <v>162</v>
      </c>
      <c r="C95" s="9">
        <v>0</v>
      </c>
      <c r="D95" s="9"/>
      <c r="E95" s="9">
        <v>0</v>
      </c>
      <c r="F95" s="9"/>
      <c r="G95" s="9">
        <v>0</v>
      </c>
      <c r="H95" s="9"/>
      <c r="I95" s="9">
        <f t="shared" si="2"/>
        <v>0</v>
      </c>
      <c r="J95" s="9"/>
      <c r="K95" s="9">
        <v>200000</v>
      </c>
      <c r="L95" s="9"/>
      <c r="M95" s="9">
        <v>200000000000</v>
      </c>
      <c r="N95" s="9"/>
      <c r="O95" s="9">
        <v>209961937500</v>
      </c>
      <c r="P95" s="9"/>
      <c r="Q95" s="9">
        <f t="shared" si="3"/>
        <v>-9961937500</v>
      </c>
    </row>
    <row r="96" spans="1:17" x14ac:dyDescent="0.55000000000000004">
      <c r="A96" s="1" t="s">
        <v>250</v>
      </c>
      <c r="C96" s="9">
        <v>0</v>
      </c>
      <c r="D96" s="9"/>
      <c r="E96" s="9">
        <v>0</v>
      </c>
      <c r="F96" s="9"/>
      <c r="G96" s="9">
        <v>0</v>
      </c>
      <c r="H96" s="9"/>
      <c r="I96" s="9">
        <f t="shared" si="2"/>
        <v>0</v>
      </c>
      <c r="J96" s="9"/>
      <c r="K96" s="9">
        <v>574</v>
      </c>
      <c r="L96" s="9"/>
      <c r="M96" s="9">
        <v>574000000</v>
      </c>
      <c r="N96" s="9"/>
      <c r="O96" s="9">
        <v>539462204</v>
      </c>
      <c r="P96" s="9"/>
      <c r="Q96" s="9">
        <f t="shared" si="3"/>
        <v>34537796</v>
      </c>
    </row>
    <row r="97" spans="3:18" ht="24.75" thickBot="1" x14ac:dyDescent="0.6">
      <c r="C97" s="9"/>
      <c r="D97" s="9"/>
      <c r="E97" s="16">
        <f>SUM(E8:E96)</f>
        <v>667539437765</v>
      </c>
      <c r="F97" s="9"/>
      <c r="G97" s="16">
        <f>SUM(G8:G96)</f>
        <v>630191229627</v>
      </c>
      <c r="H97" s="9"/>
      <c r="I97" s="16">
        <f>SUM(I8:I96)</f>
        <v>37348208138</v>
      </c>
      <c r="J97" s="9"/>
      <c r="K97" s="9"/>
      <c r="L97" s="9"/>
      <c r="M97" s="16">
        <f>SUM(M8:M96)</f>
        <v>2828482552834</v>
      </c>
      <c r="N97" s="9"/>
      <c r="O97" s="16">
        <f>SUM(O8:O96)</f>
        <v>2706512710500</v>
      </c>
      <c r="P97" s="9"/>
      <c r="Q97" s="16">
        <f>SUM(Q8:Q96)</f>
        <v>121969842334</v>
      </c>
    </row>
    <row r="98" spans="3:18" ht="24.75" thickTop="1" x14ac:dyDescent="0.55000000000000004"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3:18" x14ac:dyDescent="0.55000000000000004">
      <c r="G99" s="3"/>
      <c r="I99" s="3"/>
      <c r="O99" s="3"/>
      <c r="Q99" s="3"/>
    </row>
    <row r="100" spans="3:18" x14ac:dyDescent="0.55000000000000004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2" spans="3:18" x14ac:dyDescent="0.55000000000000004"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3:18" x14ac:dyDescent="0.55000000000000004">
      <c r="G103" s="3"/>
      <c r="I103" s="3"/>
      <c r="O103" s="3"/>
      <c r="Q103" s="3"/>
    </row>
    <row r="104" spans="3:18" x14ac:dyDescent="0.55000000000000004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2021-11-23T08:26:28Z</dcterms:created>
  <dcterms:modified xsi:type="dcterms:W3CDTF">2021-11-30T11:52:39Z</dcterms:modified>
</cp:coreProperties>
</file>