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اردیبهشت1401\"/>
    </mc:Choice>
  </mc:AlternateContent>
  <xr:revisionPtr revIDLastSave="0" documentId="13_ncr:1_{E6C04A07-FB92-4577-BE06-B41BD4FCAF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1" i="1" l="1"/>
  <c r="E11" i="15"/>
  <c r="E8" i="15"/>
  <c r="E9" i="15"/>
  <c r="E10" i="15"/>
  <c r="E7" i="15"/>
  <c r="C11" i="15"/>
  <c r="C10" i="15"/>
  <c r="C9" i="15"/>
  <c r="C8" i="15"/>
  <c r="C7" i="15"/>
  <c r="E9" i="14"/>
  <c r="C9" i="14"/>
  <c r="K9" i="13"/>
  <c r="K8" i="13"/>
  <c r="G9" i="13"/>
  <c r="G8" i="13"/>
  <c r="K10" i="13"/>
  <c r="I10" i="13"/>
  <c r="G10" i="13"/>
  <c r="E10" i="13"/>
  <c r="K29" i="12"/>
  <c r="M29" i="12"/>
  <c r="O29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9" i="12" s="1"/>
  <c r="Q23" i="12"/>
  <c r="Q24" i="12"/>
  <c r="Q25" i="12"/>
  <c r="Q26" i="12"/>
  <c r="Q27" i="12"/>
  <c r="Q28" i="12"/>
  <c r="Q8" i="12"/>
  <c r="C29" i="12"/>
  <c r="E29" i="12"/>
  <c r="G29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9" i="12" s="1"/>
  <c r="I23" i="12"/>
  <c r="I24" i="12"/>
  <c r="I25" i="12"/>
  <c r="I26" i="12"/>
  <c r="I27" i="12"/>
  <c r="I28" i="12"/>
  <c r="I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8" i="11"/>
  <c r="C62" i="11"/>
  <c r="E62" i="11"/>
  <c r="G62" i="11"/>
  <c r="M62" i="11"/>
  <c r="O62" i="11"/>
  <c r="Q62" i="11"/>
  <c r="E21" i="10"/>
  <c r="Q9" i="10"/>
  <c r="Q10" i="10"/>
  <c r="Q11" i="10"/>
  <c r="Q12" i="10"/>
  <c r="Q21" i="10" s="1"/>
  <c r="Q13" i="10"/>
  <c r="Q14" i="10"/>
  <c r="Q15" i="10"/>
  <c r="Q16" i="10"/>
  <c r="Q17" i="10"/>
  <c r="Q18" i="10"/>
  <c r="Q19" i="10"/>
  <c r="Q20" i="10"/>
  <c r="Q8" i="10"/>
  <c r="I9" i="10"/>
  <c r="I10" i="10"/>
  <c r="I21" i="10" s="1"/>
  <c r="I11" i="10"/>
  <c r="I12" i="10"/>
  <c r="I13" i="10"/>
  <c r="I14" i="10"/>
  <c r="I15" i="10"/>
  <c r="I16" i="10"/>
  <c r="I17" i="10"/>
  <c r="I18" i="10"/>
  <c r="I19" i="10"/>
  <c r="I20" i="10"/>
  <c r="I8" i="10"/>
  <c r="O21" i="10"/>
  <c r="M21" i="10"/>
  <c r="G21" i="10"/>
  <c r="O78" i="9"/>
  <c r="M78" i="9"/>
  <c r="G78" i="9"/>
  <c r="E7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8" i="9"/>
  <c r="S13" i="8"/>
  <c r="M13" i="8"/>
  <c r="I13" i="8"/>
  <c r="K13" i="8"/>
  <c r="O13" i="8"/>
  <c r="Q13" i="8"/>
  <c r="S13" i="7"/>
  <c r="Q13" i="7"/>
  <c r="O13" i="7"/>
  <c r="M13" i="7"/>
  <c r="K13" i="7"/>
  <c r="I13" i="7"/>
  <c r="S10" i="6"/>
  <c r="Q10" i="6"/>
  <c r="O10" i="6"/>
  <c r="M10" i="6"/>
  <c r="K10" i="6"/>
  <c r="AK30" i="3"/>
  <c r="AI30" i="3"/>
  <c r="AG30" i="3"/>
  <c r="AA30" i="3"/>
  <c r="W30" i="3"/>
  <c r="S30" i="3"/>
  <c r="Q30" i="3"/>
  <c r="W61" i="1"/>
  <c r="U61" i="1"/>
  <c r="O61" i="1"/>
  <c r="K61" i="1"/>
  <c r="G61" i="1"/>
  <c r="G11" i="15" l="1"/>
  <c r="I62" i="11"/>
  <c r="S62" i="11"/>
  <c r="I78" i="9"/>
  <c r="Q78" i="9"/>
  <c r="U12" i="11" l="1"/>
  <c r="U16" i="11"/>
  <c r="U20" i="11"/>
  <c r="U24" i="11"/>
  <c r="U28" i="11"/>
  <c r="U32" i="11"/>
  <c r="U36" i="11"/>
  <c r="U40" i="11"/>
  <c r="U44" i="11"/>
  <c r="U48" i="11"/>
  <c r="U52" i="11"/>
  <c r="U60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8" i="11"/>
  <c r="U62" i="11" s="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56" i="11"/>
  <c r="K11" i="11"/>
  <c r="K15" i="11"/>
  <c r="K19" i="11"/>
  <c r="K23" i="11"/>
  <c r="K27" i="11"/>
  <c r="K31" i="11"/>
  <c r="K35" i="11"/>
  <c r="K39" i="11"/>
  <c r="K43" i="11"/>
  <c r="K47" i="11"/>
  <c r="K51" i="11"/>
  <c r="K59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14" i="11"/>
  <c r="K38" i="11"/>
  <c r="K46" i="11"/>
  <c r="K54" i="11"/>
  <c r="K8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10" i="11"/>
  <c r="K18" i="11"/>
  <c r="K22" i="11"/>
  <c r="K26" i="11"/>
  <c r="K30" i="11"/>
  <c r="K34" i="11"/>
  <c r="K42" i="11"/>
  <c r="K50" i="11"/>
  <c r="K58" i="11"/>
  <c r="K55" i="11"/>
  <c r="K62" i="11" l="1"/>
</calcChain>
</file>

<file path=xl/sharedStrings.xml><?xml version="1.0" encoding="utf-8"?>
<sst xmlns="http://schemas.openxmlformats.org/spreadsheetml/2006/main" count="722" uniqueCount="202">
  <si>
    <t>صندوق سرمایه‌گذاری توسعه ممتاز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</si>
  <si>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</si>
  <si>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</si>
  <si>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</si>
  <si>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</si>
  <si>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</si>
  <si>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</si>
  <si>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</si>
  <si>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</si>
  <si>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</si>
  <si>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</si>
  <si>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</si>
  <si>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</si>
  <si>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</si>
  <si>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</si>
  <si>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</si>
  <si>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</si>
  <si>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بانک‌اقتصادنوین‌</t>
  </si>
  <si>
    <t>پالایش نفت اصفهان</t>
  </si>
  <si>
    <t>پتروشیمی امیرکبیر</t>
  </si>
  <si>
    <t>پتروشیمی پردیس</t>
  </si>
  <si>
    <t>پتروشیمی تندگویان</t>
  </si>
  <si>
    <t>پتروشیمی جم</t>
  </si>
  <si>
    <t>پتروشیمی خراسان</t>
  </si>
  <si>
    <t>پتروشیمی‌شیراز</t>
  </si>
  <si>
    <t>پلیمر آریا ساسول</t>
  </si>
  <si>
    <t>تامین سرمایه نوین</t>
  </si>
  <si>
    <t>توسعه معدنی و صنعتی صبانور</t>
  </si>
  <si>
    <t>توسعه‌معادن‌وفلزات‌</t>
  </si>
  <si>
    <t>تولید نیروی برق آبادان</t>
  </si>
  <si>
    <t>ح . سرمایه گذاری صبا تامین</t>
  </si>
  <si>
    <t>داده گسترعصرنوین-های وب</t>
  </si>
  <si>
    <t>داروپخش‌ (هلدینگ‌</t>
  </si>
  <si>
    <t>داروسازی کاسپین تامین</t>
  </si>
  <si>
    <t>داروسازی‌ اسوه‌</t>
  </si>
  <si>
    <t>زغال سنگ پروده طبس</t>
  </si>
  <si>
    <t>س.سهام عدالت استان کرمانشاه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</si>
  <si>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</si>
  <si>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</si>
  <si>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</si>
  <si>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</si>
  <si>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</si>
  <si>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</si>
  <si>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</si>
  <si>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 شرق‌</t>
  </si>
  <si>
    <t>شرکت آهن و فولاد ارفع</t>
  </si>
  <si>
    <t>شرکت کیسون</t>
  </si>
  <si>
    <t>شیرپاستوریزه پگاه گیلان</t>
  </si>
  <si>
    <t>شیشه‌ و گاز</t>
  </si>
  <si>
    <t>صنایع پتروشیمی کرمانشاه</t>
  </si>
  <si>
    <t>صنایع شیمیایی کیمیاگران امروز</t>
  </si>
  <si>
    <t>فجر انرژی خلیج فارس</t>
  </si>
  <si>
    <t>فولاد  خوزستان</t>
  </si>
  <si>
    <t>فولاد خراسان</t>
  </si>
  <si>
    <t>فولاد مبارکه اصفهان</t>
  </si>
  <si>
    <t>فولاد هرمزگان جنوب</t>
  </si>
  <si>
    <t>گ.س.وت.ص.پتروشیمی خلیج فارس</t>
  </si>
  <si>
    <t>گروه مپنا (سهامی عام)</t>
  </si>
  <si>
    <t>گسترش نفت و گاز پارسیان</t>
  </si>
  <si>
    <t>گلتاش‌</t>
  </si>
  <si>
    <t>ملی‌ صنایع‌ مس‌ ایران‌</t>
  </si>
  <si>
    <t>نفت ایرانول</t>
  </si>
  <si>
    <t>نفت پاسارگاد</t>
  </si>
  <si>
    <t>کاشی‌ وسرامیک‌ حافظ‌</t>
  </si>
  <si>
    <t>کالسیمین‌</t>
  </si>
  <si>
    <t>گروه‌ صنعتی‌ بارز</t>
  </si>
  <si>
    <t>سرمایه گذاری سیمان 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</si>
  <si>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</si>
  <si>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</si>
  <si>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</si>
  <si>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</si>
  <si>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</si>
  <si>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</si>
  <si>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</si>
  <si>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</si>
  <si>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</si>
  <si>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اسنادخزانه-م13بودجه98-010219</t>
  </si>
  <si>
    <t>بله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</si>
  <si>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</si>
  <si>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</si>
  <si>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</si>
  <si>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</si>
  <si>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</si>
  <si>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</si>
  <si>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</si>
  <si>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</si>
  <si>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</si>
  <si>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</si>
  <si>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</si>
  <si>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</si>
  <si>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</si>
  <si>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</si>
  <si>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</si>
  <si>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</si>
  <si>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</si>
  <si>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</si>
  <si>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</si>
  <si>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</si>
  <si>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اسنادخزانه-م2بودجه00-031024</t>
  </si>
  <si>
    <t>1400/02/22</t>
  </si>
  <si>
    <t>1403/10/24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</si>
  <si>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</si>
  <si>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</si>
  <si>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</si>
  <si>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</si>
  <si>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</si>
  <si>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</si>
  <si>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</si>
  <si>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</si>
  <si>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</si>
  <si>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</si>
  <si>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</si>
  <si>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</si>
  <si>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دولت3-ش.خ 0104</t>
  </si>
  <si>
    <t>1399/04/03</t>
  </si>
  <si>
    <t>1401/04/03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</si>
  <si>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</si>
  <si>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</si>
  <si>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</si>
  <si>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</si>
  <si>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</si>
  <si>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</si>
  <si>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اسنادخزانه-م9بودجه99-020316</t>
  </si>
  <si>
    <t>1399/10/15</t>
  </si>
  <si>
    <t>1402/03/16</t>
  </si>
  <si>
    <t>اسنادخزانه-م14بودجه99-021025</t>
  </si>
  <si>
    <t>1400/01/08</t>
  </si>
  <si>
    <t>1402/10/25</t>
  </si>
  <si>
    <t>اسنادخزانه-م10بودجه99-020807</t>
  </si>
  <si>
    <t>1399/11/21</t>
  </si>
  <si>
    <t>1402/08/07</t>
  </si>
  <si>
    <t>اسنادخزانه-م8بودجه99-020606</t>
  </si>
  <si>
    <t>1399/09/25</t>
  </si>
  <si>
    <t>1402/06/06</t>
  </si>
  <si>
    <t>اسنادخزانه-م11بودجه99-020906</t>
  </si>
  <si>
    <t>1400/01/11</t>
  </si>
  <si>
    <t>1402/09/06</t>
  </si>
  <si>
    <t>اسنادخزانه-م1بودجه99-010621</t>
  </si>
  <si>
    <t>1399/09/01</t>
  </si>
  <si>
    <t>1401/06/21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</si>
  <si>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</si>
  <si>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</si>
  <si>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</si>
  <si>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</si>
  <si>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</si>
  <si>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</si>
  <si>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</si>
  <si>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</si>
  <si>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</si>
  <si>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</si>
  <si>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</si>
  <si>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</si>
  <si>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</si>
  <si>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</si>
  <si>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</si>
  <si>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</si>
  <si>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</si>
  <si>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</si>
  <si>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</si>
  <si>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</si>
  <si>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</si>
  <si>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</si>
  <si>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</si>
  <si>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</si>
  <si>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</si>
  <si>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</si>
  <si>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</si>
  <si>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</si>
  <si>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</si>
  <si>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</si>
  <si>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</si>
  <si>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</si>
  <si>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1401/02/28</t>
  </si>
  <si>
    <t>1401/02/10</t>
  </si>
  <si>
    <t>1401/02/21</t>
  </si>
  <si>
    <t>1401/01/30</t>
  </si>
  <si>
    <t>بهای فروش</t>
  </si>
  <si>
    <t>ارزش دفتری</t>
  </si>
  <si>
    <t>سود و زیان ناشی از تغییر قیمت</t>
  </si>
  <si>
    <t>سود و زیان ناشی از فروش</t>
  </si>
  <si>
    <t>سپنتا</t>
  </si>
  <si>
    <t>ح.زغال سنگ پروده طبس</t>
  </si>
  <si>
    <t>دوده‌ صنعتی‌ پارس‌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</si>
  <si>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</si>
  <si>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</si>
  <si>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</si>
  <si>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</si>
  <si>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</si>
  <si>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</si>
  <si>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</si>
  <si>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</si>
  <si>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</si>
  <si>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</si>
  <si>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</si>
  <si>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</si>
  <si>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</si>
  <si>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</si>
  <si>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1401/02/01</t>
  </si>
  <si>
    <t>-</t>
  </si>
  <si>
    <t>سایر درآمدهای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</si>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</sst>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/>
    <xf numFmtId="37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2" xfId="0" applyNumberFormat="1" applyFont="1" applyBorder="1"/>
    <xf numFmtId="3" fontId="2" fillId="0" borderId="0" xfId="0" applyNumberFormat="1" applyFont="1" applyBorder="1"/>
    <xf numFmtId="37" fontId="2" fillId="0" borderId="2" xfId="0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326F1B0-3076-1D73-552D-B3BCED911F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823E3-7527-451B-97A3-313D0FE8327D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3"/>
  <sheetViews>
    <sheetView rightToLeft="1" workbookViewId="0">
      <selection activeCell="U56" sqref="U56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 x14ac:dyDescent="0.55000000000000004">
      <c r="A3" s="20" t="s">
        <v>156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 x14ac:dyDescent="0.55000000000000004">
      <c r="A6" s="21" t="s">
        <v>3</v>
      </c>
      <c r="C6" s="22" t="s">
        <v>158</v>
      </c>
      <c r="D6" s="22" t="s">
        <v>158</v>
      </c>
      <c r="E6" s="22" t="s">
        <v>158</v>
      </c>
      <c r="F6" s="22" t="s">
        <v>158</v>
      </c>
      <c r="G6" s="22" t="s">
        <v>158</v>
      </c>
      <c r="H6" s="22" t="s">
        <v>158</v>
      </c>
      <c r="I6" s="22" t="s">
        <v>158</v>
      </c>
      <c r="J6" s="22" t="s">
        <v>158</v>
      </c>
      <c r="K6" s="22" t="s">
        <v>158</v>
      </c>
      <c r="M6" s="22" t="s">
        <v>159</v>
      </c>
      <c r="N6" s="22" t="s">
        <v>159</v>
      </c>
      <c r="O6" s="22" t="s">
        <v>159</v>
      </c>
      <c r="P6" s="22" t="s">
        <v>159</v>
      </c>
      <c r="Q6" s="22" t="s">
        <v>159</v>
      </c>
      <c r="R6" s="22" t="s">
        <v>159</v>
      </c>
      <c r="S6" s="22" t="s">
        <v>159</v>
      </c>
      <c r="T6" s="22" t="s">
        <v>159</v>
      </c>
      <c r="U6" s="22" t="s">
        <v>159</v>
      </c>
    </row>
    <row r="7" spans="1:21" ht="24.75" x14ac:dyDescent="0.55000000000000004">
      <c r="A7" s="22" t="s">
        <v>3</v>
      </c>
      <c r="C7" s="22" t="s">
        <v>183</v>
      </c>
      <c r="E7" s="22" t="s">
        <v>184</v>
      </c>
      <c r="G7" s="22" t="s">
        <v>185</v>
      </c>
      <c r="I7" s="22" t="s">
        <v>146</v>
      </c>
      <c r="K7" s="22" t="s">
        <v>186</v>
      </c>
      <c r="M7" s="22" t="s">
        <v>183</v>
      </c>
      <c r="O7" s="22" t="s">
        <v>184</v>
      </c>
      <c r="Q7" s="22" t="s">
        <v>185</v>
      </c>
      <c r="S7" s="22" t="s">
        <v>146</v>
      </c>
      <c r="U7" s="22" t="s">
        <v>186</v>
      </c>
    </row>
    <row r="8" spans="1:21" x14ac:dyDescent="0.55000000000000004">
      <c r="A8" s="1" t="s">
        <v>44</v>
      </c>
      <c r="C8" s="6">
        <v>0</v>
      </c>
      <c r="D8" s="6"/>
      <c r="E8" s="6">
        <v>1272244452</v>
      </c>
      <c r="F8" s="6"/>
      <c r="G8" s="6">
        <v>2381066719</v>
      </c>
      <c r="H8" s="6"/>
      <c r="I8" s="6">
        <f>C8+E8+G8</f>
        <v>3653311171</v>
      </c>
      <c r="J8" s="6"/>
      <c r="K8" s="10">
        <f>I8/$I$62</f>
        <v>3.6099721120548621E-2</v>
      </c>
      <c r="L8" s="6"/>
      <c r="M8" s="6">
        <v>0</v>
      </c>
      <c r="N8" s="6"/>
      <c r="O8" s="6">
        <v>3839009586</v>
      </c>
      <c r="P8" s="6"/>
      <c r="Q8" s="6">
        <v>2381066719</v>
      </c>
      <c r="R8" s="6"/>
      <c r="S8" s="6">
        <f>M8+O8+Q8</f>
        <v>6220076305</v>
      </c>
      <c r="T8" s="6"/>
      <c r="U8" s="10">
        <f>S8/$S$62</f>
        <v>1.5843290158874784E-2</v>
      </c>
    </row>
    <row r="9" spans="1:21" x14ac:dyDescent="0.55000000000000004">
      <c r="A9" s="1" t="s">
        <v>34</v>
      </c>
      <c r="C9" s="6">
        <v>0</v>
      </c>
      <c r="D9" s="6"/>
      <c r="E9" s="6">
        <v>-7888815017</v>
      </c>
      <c r="F9" s="6"/>
      <c r="G9" s="6">
        <v>19676634952</v>
      </c>
      <c r="H9" s="6"/>
      <c r="I9" s="6">
        <f t="shared" ref="I9:I61" si="0">C9+E9+G9</f>
        <v>11787819935</v>
      </c>
      <c r="J9" s="6"/>
      <c r="K9" s="10">
        <f t="shared" ref="K9:K61" si="1">I9/$I$62</f>
        <v>0.11647981580399125</v>
      </c>
      <c r="L9" s="6"/>
      <c r="M9" s="6">
        <v>0</v>
      </c>
      <c r="N9" s="6"/>
      <c r="O9" s="6">
        <v>0</v>
      </c>
      <c r="P9" s="6"/>
      <c r="Q9" s="6">
        <v>19676634952</v>
      </c>
      <c r="R9" s="6"/>
      <c r="S9" s="6">
        <f t="shared" ref="S9:S61" si="2">M9+O9+Q9</f>
        <v>19676634952</v>
      </c>
      <c r="T9" s="6"/>
      <c r="U9" s="10">
        <f t="shared" ref="U9:U61" si="3">S9/$S$62</f>
        <v>5.011878015776098E-2</v>
      </c>
    </row>
    <row r="10" spans="1:21" x14ac:dyDescent="0.55000000000000004">
      <c r="A10" s="1" t="s">
        <v>31</v>
      </c>
      <c r="C10" s="6">
        <v>0</v>
      </c>
      <c r="D10" s="6"/>
      <c r="E10" s="6">
        <v>4056539333</v>
      </c>
      <c r="F10" s="6"/>
      <c r="G10" s="6">
        <v>1242846147</v>
      </c>
      <c r="H10" s="6"/>
      <c r="I10" s="6">
        <f t="shared" si="0"/>
        <v>5299385480</v>
      </c>
      <c r="J10" s="6"/>
      <c r="K10" s="10">
        <f t="shared" si="1"/>
        <v>5.2365191187894213E-2</v>
      </c>
      <c r="L10" s="6"/>
      <c r="M10" s="6">
        <v>0</v>
      </c>
      <c r="N10" s="6"/>
      <c r="O10" s="6">
        <v>10249457681</v>
      </c>
      <c r="P10" s="6"/>
      <c r="Q10" s="6">
        <v>1242846147</v>
      </c>
      <c r="R10" s="6"/>
      <c r="S10" s="6">
        <f t="shared" si="2"/>
        <v>11492303828</v>
      </c>
      <c r="T10" s="6"/>
      <c r="U10" s="10">
        <f t="shared" si="3"/>
        <v>2.9272294295584436E-2</v>
      </c>
    </row>
    <row r="11" spans="1:21" x14ac:dyDescent="0.55000000000000004">
      <c r="A11" s="1" t="s">
        <v>64</v>
      </c>
      <c r="C11" s="6">
        <v>0</v>
      </c>
      <c r="D11" s="6"/>
      <c r="E11" s="6">
        <v>-6545092648</v>
      </c>
      <c r="F11" s="6"/>
      <c r="G11" s="6">
        <v>2082405229</v>
      </c>
      <c r="H11" s="6"/>
      <c r="I11" s="6">
        <f t="shared" si="0"/>
        <v>-4462687419</v>
      </c>
      <c r="J11" s="6"/>
      <c r="K11" s="10">
        <f t="shared" si="1"/>
        <v>-4.4097467676147459E-2</v>
      </c>
      <c r="L11" s="6"/>
      <c r="M11" s="6">
        <v>0</v>
      </c>
      <c r="N11" s="6"/>
      <c r="O11" s="6">
        <v>13020028579</v>
      </c>
      <c r="P11" s="6"/>
      <c r="Q11" s="6">
        <v>2082405229</v>
      </c>
      <c r="R11" s="6"/>
      <c r="S11" s="6">
        <f t="shared" si="2"/>
        <v>15102433808</v>
      </c>
      <c r="T11" s="6"/>
      <c r="U11" s="10">
        <f t="shared" si="3"/>
        <v>3.8467734026511151E-2</v>
      </c>
    </row>
    <row r="12" spans="1:21" x14ac:dyDescent="0.55000000000000004">
      <c r="A12" s="1" t="s">
        <v>50</v>
      </c>
      <c r="C12" s="6">
        <v>0</v>
      </c>
      <c r="D12" s="6"/>
      <c r="E12" s="6">
        <v>-1897253376</v>
      </c>
      <c r="F12" s="6"/>
      <c r="G12" s="6">
        <v>1558442577</v>
      </c>
      <c r="H12" s="6"/>
      <c r="I12" s="6">
        <f t="shared" si="0"/>
        <v>-338810799</v>
      </c>
      <c r="J12" s="6"/>
      <c r="K12" s="10">
        <f t="shared" si="1"/>
        <v>-3.3479150239431529E-3</v>
      </c>
      <c r="L12" s="6"/>
      <c r="M12" s="6">
        <v>0</v>
      </c>
      <c r="N12" s="6"/>
      <c r="O12" s="6">
        <v>0</v>
      </c>
      <c r="P12" s="6"/>
      <c r="Q12" s="6">
        <v>3238306642</v>
      </c>
      <c r="R12" s="6"/>
      <c r="S12" s="6">
        <f t="shared" si="2"/>
        <v>3238306642</v>
      </c>
      <c r="T12" s="6"/>
      <c r="U12" s="10">
        <f t="shared" si="3"/>
        <v>8.248360508274738E-3</v>
      </c>
    </row>
    <row r="13" spans="1:21" x14ac:dyDescent="0.55000000000000004">
      <c r="A13" s="1" t="s">
        <v>63</v>
      </c>
      <c r="C13" s="6">
        <v>0</v>
      </c>
      <c r="D13" s="6"/>
      <c r="E13" s="6">
        <v>511726388</v>
      </c>
      <c r="F13" s="6"/>
      <c r="G13" s="6">
        <v>3746592645</v>
      </c>
      <c r="H13" s="6"/>
      <c r="I13" s="6">
        <f t="shared" si="0"/>
        <v>4258319033</v>
      </c>
      <c r="J13" s="6"/>
      <c r="K13" s="10">
        <f t="shared" si="1"/>
        <v>4.2078027941853703E-2</v>
      </c>
      <c r="L13" s="6"/>
      <c r="M13" s="6">
        <v>0</v>
      </c>
      <c r="N13" s="6"/>
      <c r="O13" s="6">
        <v>4941931811</v>
      </c>
      <c r="P13" s="6"/>
      <c r="Q13" s="6">
        <v>4615081276</v>
      </c>
      <c r="R13" s="6"/>
      <c r="S13" s="6">
        <f t="shared" si="2"/>
        <v>9557013087</v>
      </c>
      <c r="T13" s="6"/>
      <c r="U13" s="10">
        <f t="shared" si="3"/>
        <v>2.4342873618413693E-2</v>
      </c>
    </row>
    <row r="14" spans="1:21" x14ac:dyDescent="0.55000000000000004">
      <c r="A14" s="1" t="s">
        <v>180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10">
        <f t="shared" si="1"/>
        <v>0</v>
      </c>
      <c r="L14" s="6"/>
      <c r="M14" s="6">
        <v>0</v>
      </c>
      <c r="N14" s="6"/>
      <c r="O14" s="6">
        <v>0</v>
      </c>
      <c r="P14" s="6"/>
      <c r="Q14" s="6">
        <v>5955362410</v>
      </c>
      <c r="R14" s="6"/>
      <c r="S14" s="6">
        <f t="shared" si="2"/>
        <v>5955362410</v>
      </c>
      <c r="T14" s="6"/>
      <c r="U14" s="10">
        <f t="shared" si="3"/>
        <v>1.5169031702559769E-2</v>
      </c>
    </row>
    <row r="15" spans="1:21" x14ac:dyDescent="0.55000000000000004">
      <c r="A15" s="1" t="s">
        <v>45</v>
      </c>
      <c r="C15" s="6">
        <v>2893981649</v>
      </c>
      <c r="D15" s="6"/>
      <c r="E15" s="6">
        <v>-4040570502</v>
      </c>
      <c r="F15" s="6"/>
      <c r="G15" s="6">
        <v>0</v>
      </c>
      <c r="H15" s="6"/>
      <c r="I15" s="6">
        <f t="shared" si="0"/>
        <v>-1146588853</v>
      </c>
      <c r="J15" s="6"/>
      <c r="K15" s="10">
        <f t="shared" si="1"/>
        <v>-1.132986923254606E-2</v>
      </c>
      <c r="L15" s="6"/>
      <c r="M15" s="6">
        <v>2893981649</v>
      </c>
      <c r="N15" s="6"/>
      <c r="O15" s="6">
        <v>3600780518</v>
      </c>
      <c r="P15" s="6"/>
      <c r="Q15" s="6">
        <v>954593048</v>
      </c>
      <c r="R15" s="6"/>
      <c r="S15" s="6">
        <f t="shared" si="2"/>
        <v>7449355215</v>
      </c>
      <c r="T15" s="6"/>
      <c r="U15" s="10">
        <f t="shared" si="3"/>
        <v>1.8974412914018433E-2</v>
      </c>
    </row>
    <row r="16" spans="1:21" x14ac:dyDescent="0.55000000000000004">
      <c r="A16" s="1" t="s">
        <v>181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10">
        <f t="shared" si="1"/>
        <v>0</v>
      </c>
      <c r="L16" s="6"/>
      <c r="M16" s="6">
        <v>0</v>
      </c>
      <c r="N16" s="6"/>
      <c r="O16" s="6">
        <v>0</v>
      </c>
      <c r="P16" s="6"/>
      <c r="Q16" s="6">
        <v>4461503483</v>
      </c>
      <c r="R16" s="6"/>
      <c r="S16" s="6">
        <f t="shared" si="2"/>
        <v>4461503483</v>
      </c>
      <c r="T16" s="6"/>
      <c r="U16" s="10">
        <f t="shared" si="3"/>
        <v>1.1363991494634804E-2</v>
      </c>
    </row>
    <row r="17" spans="1:21" x14ac:dyDescent="0.55000000000000004">
      <c r="A17" s="1" t="s">
        <v>19</v>
      </c>
      <c r="C17" s="6">
        <v>0</v>
      </c>
      <c r="D17" s="6"/>
      <c r="E17" s="6">
        <v>-2188697798</v>
      </c>
      <c r="F17" s="6"/>
      <c r="G17" s="6">
        <v>0</v>
      </c>
      <c r="H17" s="6"/>
      <c r="I17" s="6">
        <f t="shared" si="0"/>
        <v>-2188697798</v>
      </c>
      <c r="J17" s="6"/>
      <c r="K17" s="10">
        <f t="shared" si="1"/>
        <v>-2.1627333787538148E-2</v>
      </c>
      <c r="L17" s="6"/>
      <c r="M17" s="6">
        <v>0</v>
      </c>
      <c r="N17" s="6"/>
      <c r="O17" s="6">
        <v>11301639542</v>
      </c>
      <c r="P17" s="6"/>
      <c r="Q17" s="6">
        <v>941808014</v>
      </c>
      <c r="R17" s="6"/>
      <c r="S17" s="6">
        <f t="shared" si="2"/>
        <v>12243447556</v>
      </c>
      <c r="T17" s="6"/>
      <c r="U17" s="10">
        <f t="shared" si="3"/>
        <v>3.1185548643309503E-2</v>
      </c>
    </row>
    <row r="18" spans="1:21" x14ac:dyDescent="0.55000000000000004">
      <c r="A18" s="1" t="s">
        <v>182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10">
        <f t="shared" si="1"/>
        <v>0</v>
      </c>
      <c r="L18" s="6"/>
      <c r="M18" s="6">
        <v>0</v>
      </c>
      <c r="N18" s="6"/>
      <c r="O18" s="6">
        <v>0</v>
      </c>
      <c r="P18" s="6"/>
      <c r="Q18" s="6">
        <v>2920041196</v>
      </c>
      <c r="R18" s="6"/>
      <c r="S18" s="6">
        <f t="shared" si="2"/>
        <v>2920041196</v>
      </c>
      <c r="T18" s="6"/>
      <c r="U18" s="10">
        <f t="shared" si="3"/>
        <v>7.437699744439993E-3</v>
      </c>
    </row>
    <row r="19" spans="1:21" x14ac:dyDescent="0.55000000000000004">
      <c r="A19" s="1" t="s">
        <v>33</v>
      </c>
      <c r="C19" s="6">
        <v>2803734334</v>
      </c>
      <c r="D19" s="6"/>
      <c r="E19" s="6">
        <v>-216982824</v>
      </c>
      <c r="F19" s="6"/>
      <c r="G19" s="6">
        <v>0</v>
      </c>
      <c r="H19" s="6"/>
      <c r="I19" s="6">
        <f t="shared" si="0"/>
        <v>2586751510</v>
      </c>
      <c r="J19" s="6"/>
      <c r="K19" s="10">
        <f t="shared" si="1"/>
        <v>2.5560649982519116E-2</v>
      </c>
      <c r="L19" s="6"/>
      <c r="M19" s="6">
        <v>2803734334</v>
      </c>
      <c r="N19" s="6"/>
      <c r="O19" s="6">
        <v>3363233780</v>
      </c>
      <c r="P19" s="6"/>
      <c r="Q19" s="6">
        <v>0</v>
      </c>
      <c r="R19" s="6"/>
      <c r="S19" s="6">
        <f t="shared" si="2"/>
        <v>6166968114</v>
      </c>
      <c r="T19" s="6"/>
      <c r="U19" s="10">
        <f t="shared" si="3"/>
        <v>1.5708017143148342E-2</v>
      </c>
    </row>
    <row r="20" spans="1:21" x14ac:dyDescent="0.55000000000000004">
      <c r="A20" s="1" t="s">
        <v>26</v>
      </c>
      <c r="C20" s="6">
        <v>2590458178</v>
      </c>
      <c r="D20" s="6"/>
      <c r="E20" s="6">
        <v>-2338151669</v>
      </c>
      <c r="F20" s="6"/>
      <c r="G20" s="6">
        <v>0</v>
      </c>
      <c r="H20" s="6"/>
      <c r="I20" s="6">
        <f t="shared" si="0"/>
        <v>252306509</v>
      </c>
      <c r="J20" s="6"/>
      <c r="K20" s="10">
        <f t="shared" si="1"/>
        <v>2.4931340872631053E-3</v>
      </c>
      <c r="L20" s="6"/>
      <c r="M20" s="6">
        <v>2590458178</v>
      </c>
      <c r="N20" s="6"/>
      <c r="O20" s="6">
        <v>2434052421</v>
      </c>
      <c r="P20" s="6"/>
      <c r="Q20" s="6">
        <v>0</v>
      </c>
      <c r="R20" s="6"/>
      <c r="S20" s="6">
        <f t="shared" si="2"/>
        <v>5024510599</v>
      </c>
      <c r="T20" s="6"/>
      <c r="U20" s="10">
        <f t="shared" si="3"/>
        <v>1.2798039030856995E-2</v>
      </c>
    </row>
    <row r="21" spans="1:21" x14ac:dyDescent="0.55000000000000004">
      <c r="A21" s="1" t="s">
        <v>47</v>
      </c>
      <c r="C21" s="6">
        <v>4524234</v>
      </c>
      <c r="D21" s="6"/>
      <c r="E21" s="6">
        <v>13575115</v>
      </c>
      <c r="F21" s="6"/>
      <c r="G21" s="6">
        <v>0</v>
      </c>
      <c r="H21" s="6"/>
      <c r="I21" s="6">
        <f t="shared" si="0"/>
        <v>18099349</v>
      </c>
      <c r="J21" s="6"/>
      <c r="K21" s="10">
        <f t="shared" si="1"/>
        <v>1.7884637272346944E-4</v>
      </c>
      <c r="L21" s="6"/>
      <c r="M21" s="6">
        <v>4524234</v>
      </c>
      <c r="N21" s="6"/>
      <c r="O21" s="6">
        <v>31028833</v>
      </c>
      <c r="P21" s="6"/>
      <c r="Q21" s="6">
        <v>0</v>
      </c>
      <c r="R21" s="6"/>
      <c r="S21" s="6">
        <f t="shared" si="2"/>
        <v>35553067</v>
      </c>
      <c r="T21" s="6"/>
      <c r="U21" s="10">
        <f t="shared" si="3"/>
        <v>9.0557981751144431E-5</v>
      </c>
    </row>
    <row r="22" spans="1:21" x14ac:dyDescent="0.55000000000000004">
      <c r="A22" s="1" t="s">
        <v>25</v>
      </c>
      <c r="C22" s="6">
        <v>0</v>
      </c>
      <c r="D22" s="6"/>
      <c r="E22" s="6">
        <v>-5590785712</v>
      </c>
      <c r="F22" s="6"/>
      <c r="G22" s="6">
        <v>0</v>
      </c>
      <c r="H22" s="6"/>
      <c r="I22" s="6">
        <f t="shared" si="0"/>
        <v>-5590785712</v>
      </c>
      <c r="J22" s="6"/>
      <c r="K22" s="10">
        <f t="shared" si="1"/>
        <v>-5.5244624835147353E-2</v>
      </c>
      <c r="L22" s="6"/>
      <c r="M22" s="6">
        <v>5286795000</v>
      </c>
      <c r="N22" s="6"/>
      <c r="O22" s="6">
        <v>1817005356</v>
      </c>
      <c r="P22" s="6"/>
      <c r="Q22" s="6">
        <v>0</v>
      </c>
      <c r="R22" s="6"/>
      <c r="S22" s="6">
        <f t="shared" si="2"/>
        <v>7103800356</v>
      </c>
      <c r="T22" s="6"/>
      <c r="U22" s="10">
        <f t="shared" si="3"/>
        <v>1.8094242699298525E-2</v>
      </c>
    </row>
    <row r="23" spans="1:21" x14ac:dyDescent="0.55000000000000004">
      <c r="A23" s="1" t="s">
        <v>30</v>
      </c>
      <c r="C23" s="6">
        <v>0</v>
      </c>
      <c r="D23" s="6"/>
      <c r="E23" s="6">
        <v>-3658718769</v>
      </c>
      <c r="F23" s="6"/>
      <c r="G23" s="6">
        <v>0</v>
      </c>
      <c r="H23" s="6"/>
      <c r="I23" s="6">
        <f t="shared" si="0"/>
        <v>-3658718769</v>
      </c>
      <c r="J23" s="6"/>
      <c r="K23" s="10">
        <f t="shared" si="1"/>
        <v>-3.6153155599736059E-2</v>
      </c>
      <c r="L23" s="6"/>
      <c r="M23" s="6">
        <v>0</v>
      </c>
      <c r="N23" s="6"/>
      <c r="O23" s="6">
        <v>-4263923468</v>
      </c>
      <c r="P23" s="6"/>
      <c r="Q23" s="6">
        <v>0</v>
      </c>
      <c r="R23" s="6"/>
      <c r="S23" s="6">
        <f t="shared" si="2"/>
        <v>-4263923468</v>
      </c>
      <c r="T23" s="6"/>
      <c r="U23" s="10">
        <f t="shared" si="3"/>
        <v>-1.0860731188210021E-2</v>
      </c>
    </row>
    <row r="24" spans="1:21" x14ac:dyDescent="0.55000000000000004">
      <c r="A24" s="1" t="s">
        <v>62</v>
      </c>
      <c r="C24" s="6">
        <v>0</v>
      </c>
      <c r="D24" s="6"/>
      <c r="E24" s="6">
        <v>4930499769</v>
      </c>
      <c r="F24" s="6"/>
      <c r="G24" s="6">
        <v>0</v>
      </c>
      <c r="H24" s="6"/>
      <c r="I24" s="6">
        <f t="shared" si="0"/>
        <v>4930499769</v>
      </c>
      <c r="J24" s="6"/>
      <c r="K24" s="10">
        <f t="shared" si="1"/>
        <v>4.8720094816645278E-2</v>
      </c>
      <c r="L24" s="6"/>
      <c r="M24" s="6">
        <v>0</v>
      </c>
      <c r="N24" s="6"/>
      <c r="O24" s="6">
        <v>11401780717</v>
      </c>
      <c r="P24" s="6"/>
      <c r="Q24" s="6">
        <v>0</v>
      </c>
      <c r="R24" s="6"/>
      <c r="S24" s="6">
        <f t="shared" si="2"/>
        <v>11401780717</v>
      </c>
      <c r="T24" s="6"/>
      <c r="U24" s="10">
        <f t="shared" si="3"/>
        <v>2.9041720932279528E-2</v>
      </c>
    </row>
    <row r="25" spans="1:21" x14ac:dyDescent="0.55000000000000004">
      <c r="A25" s="1" t="s">
        <v>61</v>
      </c>
      <c r="C25" s="6">
        <v>0</v>
      </c>
      <c r="D25" s="6"/>
      <c r="E25" s="6">
        <v>3342411216</v>
      </c>
      <c r="F25" s="6"/>
      <c r="G25" s="6">
        <v>0</v>
      </c>
      <c r="H25" s="6"/>
      <c r="I25" s="6">
        <f t="shared" si="0"/>
        <v>3342411216</v>
      </c>
      <c r="J25" s="6"/>
      <c r="K25" s="10">
        <f t="shared" si="1"/>
        <v>3.3027603486282336E-2</v>
      </c>
      <c r="L25" s="6"/>
      <c r="M25" s="6">
        <v>0</v>
      </c>
      <c r="N25" s="6"/>
      <c r="O25" s="6">
        <v>9209409625</v>
      </c>
      <c r="P25" s="6"/>
      <c r="Q25" s="6">
        <v>0</v>
      </c>
      <c r="R25" s="6"/>
      <c r="S25" s="6">
        <f t="shared" si="2"/>
        <v>9209409625</v>
      </c>
      <c r="T25" s="6"/>
      <c r="U25" s="10">
        <f t="shared" si="3"/>
        <v>2.3457485362924215E-2</v>
      </c>
    </row>
    <row r="26" spans="1:21" x14ac:dyDescent="0.55000000000000004">
      <c r="A26" s="1" t="s">
        <v>55</v>
      </c>
      <c r="C26" s="6">
        <v>0</v>
      </c>
      <c r="D26" s="6"/>
      <c r="E26" s="6">
        <v>51174</v>
      </c>
      <c r="F26" s="6"/>
      <c r="G26" s="6">
        <v>0</v>
      </c>
      <c r="H26" s="6"/>
      <c r="I26" s="6">
        <f t="shared" si="0"/>
        <v>51174</v>
      </c>
      <c r="J26" s="6"/>
      <c r="K26" s="10">
        <f t="shared" si="1"/>
        <v>5.0566925239967603E-7</v>
      </c>
      <c r="L26" s="6"/>
      <c r="M26" s="6">
        <v>0</v>
      </c>
      <c r="N26" s="6"/>
      <c r="O26" s="6">
        <v>81025</v>
      </c>
      <c r="P26" s="6"/>
      <c r="Q26" s="6">
        <v>0</v>
      </c>
      <c r="R26" s="6"/>
      <c r="S26" s="6">
        <f t="shared" si="2"/>
        <v>81025</v>
      </c>
      <c r="T26" s="6"/>
      <c r="U26" s="10">
        <f t="shared" si="3"/>
        <v>2.0638052045935945E-7</v>
      </c>
    </row>
    <row r="27" spans="1:21" x14ac:dyDescent="0.55000000000000004">
      <c r="A27" s="1" t="s">
        <v>46</v>
      </c>
      <c r="C27" s="6">
        <v>0</v>
      </c>
      <c r="D27" s="6"/>
      <c r="E27" s="6">
        <v>2923941368</v>
      </c>
      <c r="F27" s="6"/>
      <c r="G27" s="6">
        <v>0</v>
      </c>
      <c r="H27" s="6"/>
      <c r="I27" s="6">
        <f t="shared" si="0"/>
        <v>2923941368</v>
      </c>
      <c r="J27" s="6"/>
      <c r="K27" s="10">
        <f t="shared" si="1"/>
        <v>2.8892547887932274E-2</v>
      </c>
      <c r="L27" s="6"/>
      <c r="M27" s="6">
        <v>0</v>
      </c>
      <c r="N27" s="6"/>
      <c r="O27" s="6">
        <v>5847882737</v>
      </c>
      <c r="P27" s="6"/>
      <c r="Q27" s="6">
        <v>0</v>
      </c>
      <c r="R27" s="6"/>
      <c r="S27" s="6">
        <f t="shared" si="2"/>
        <v>5847882737</v>
      </c>
      <c r="T27" s="6"/>
      <c r="U27" s="10">
        <f t="shared" si="3"/>
        <v>1.4895267915425652E-2</v>
      </c>
    </row>
    <row r="28" spans="1:21" x14ac:dyDescent="0.55000000000000004">
      <c r="A28" s="1" t="s">
        <v>27</v>
      </c>
      <c r="C28" s="6">
        <v>0</v>
      </c>
      <c r="D28" s="6"/>
      <c r="E28" s="6">
        <v>1792805418</v>
      </c>
      <c r="F28" s="6"/>
      <c r="G28" s="6">
        <v>0</v>
      </c>
      <c r="H28" s="6"/>
      <c r="I28" s="6">
        <f t="shared" si="0"/>
        <v>1792805418</v>
      </c>
      <c r="J28" s="6"/>
      <c r="K28" s="10">
        <f t="shared" si="1"/>
        <v>1.7715374514756493E-2</v>
      </c>
      <c r="L28" s="6"/>
      <c r="M28" s="6">
        <v>0</v>
      </c>
      <c r="N28" s="6"/>
      <c r="O28" s="6">
        <v>-1005057582</v>
      </c>
      <c r="P28" s="6"/>
      <c r="Q28" s="6">
        <v>0</v>
      </c>
      <c r="R28" s="6"/>
      <c r="S28" s="6">
        <f t="shared" si="2"/>
        <v>-1005057582</v>
      </c>
      <c r="T28" s="6"/>
      <c r="U28" s="10">
        <f t="shared" si="3"/>
        <v>-2.5600037872852248E-3</v>
      </c>
    </row>
    <row r="29" spans="1:21" x14ac:dyDescent="0.55000000000000004">
      <c r="A29" s="1" t="s">
        <v>16</v>
      </c>
      <c r="C29" s="6">
        <v>0</v>
      </c>
      <c r="D29" s="6"/>
      <c r="E29" s="6">
        <v>182495989</v>
      </c>
      <c r="F29" s="6"/>
      <c r="G29" s="6">
        <v>0</v>
      </c>
      <c r="H29" s="6"/>
      <c r="I29" s="6">
        <f t="shared" si="0"/>
        <v>182495989</v>
      </c>
      <c r="J29" s="6"/>
      <c r="K29" s="10">
        <f t="shared" si="1"/>
        <v>1.8033104764835562E-3</v>
      </c>
      <c r="L29" s="6"/>
      <c r="M29" s="6">
        <v>0</v>
      </c>
      <c r="N29" s="6"/>
      <c r="O29" s="6">
        <v>772098417</v>
      </c>
      <c r="P29" s="6"/>
      <c r="Q29" s="6">
        <v>0</v>
      </c>
      <c r="R29" s="6"/>
      <c r="S29" s="6">
        <f t="shared" si="2"/>
        <v>772098417</v>
      </c>
      <c r="T29" s="6"/>
      <c r="U29" s="10">
        <f t="shared" si="3"/>
        <v>1.9666284868411917E-3</v>
      </c>
    </row>
    <row r="30" spans="1:21" x14ac:dyDescent="0.55000000000000004">
      <c r="A30" s="1" t="s">
        <v>22</v>
      </c>
      <c r="C30" s="6">
        <v>0</v>
      </c>
      <c r="D30" s="6"/>
      <c r="E30" s="6">
        <v>-88656873</v>
      </c>
      <c r="F30" s="6"/>
      <c r="G30" s="6">
        <v>0</v>
      </c>
      <c r="H30" s="6"/>
      <c r="I30" s="6">
        <f t="shared" si="0"/>
        <v>-88656873</v>
      </c>
      <c r="J30" s="6"/>
      <c r="K30" s="10">
        <f t="shared" si="1"/>
        <v>-8.7605140676912151E-4</v>
      </c>
      <c r="L30" s="6"/>
      <c r="M30" s="6">
        <v>0</v>
      </c>
      <c r="N30" s="6"/>
      <c r="O30" s="6">
        <v>644467278</v>
      </c>
      <c r="P30" s="6"/>
      <c r="Q30" s="6">
        <v>0</v>
      </c>
      <c r="R30" s="6"/>
      <c r="S30" s="6">
        <f t="shared" si="2"/>
        <v>644467278</v>
      </c>
      <c r="T30" s="6"/>
      <c r="U30" s="10">
        <f t="shared" si="3"/>
        <v>1.6415364671726836E-3</v>
      </c>
    </row>
    <row r="31" spans="1:21" x14ac:dyDescent="0.55000000000000004">
      <c r="A31" s="1" t="s">
        <v>51</v>
      </c>
      <c r="C31" s="6">
        <v>0</v>
      </c>
      <c r="D31" s="6"/>
      <c r="E31" s="6">
        <v>22719049480</v>
      </c>
      <c r="F31" s="6"/>
      <c r="G31" s="6">
        <v>0</v>
      </c>
      <c r="H31" s="6"/>
      <c r="I31" s="6">
        <f t="shared" si="0"/>
        <v>22719049480</v>
      </c>
      <c r="J31" s="6"/>
      <c r="K31" s="10">
        <f t="shared" si="1"/>
        <v>0.22449534462388809</v>
      </c>
      <c r="L31" s="6"/>
      <c r="M31" s="6">
        <v>0</v>
      </c>
      <c r="N31" s="6"/>
      <c r="O31" s="6">
        <v>31161475722</v>
      </c>
      <c r="P31" s="6"/>
      <c r="Q31" s="6">
        <v>0</v>
      </c>
      <c r="R31" s="6"/>
      <c r="S31" s="6">
        <f t="shared" si="2"/>
        <v>31161475722</v>
      </c>
      <c r="T31" s="6"/>
      <c r="U31" s="10">
        <f t="shared" si="3"/>
        <v>7.9372065137772965E-2</v>
      </c>
    </row>
    <row r="32" spans="1:21" x14ac:dyDescent="0.55000000000000004">
      <c r="A32" s="1" t="s">
        <v>56</v>
      </c>
      <c r="C32" s="6">
        <v>0</v>
      </c>
      <c r="D32" s="6"/>
      <c r="E32" s="6">
        <v>-34431398</v>
      </c>
      <c r="F32" s="6"/>
      <c r="G32" s="6">
        <v>0</v>
      </c>
      <c r="H32" s="6"/>
      <c r="I32" s="6">
        <f t="shared" si="0"/>
        <v>-34431398</v>
      </c>
      <c r="J32" s="6"/>
      <c r="K32" s="10">
        <f t="shared" si="1"/>
        <v>-3.4022939941641655E-4</v>
      </c>
      <c r="L32" s="6"/>
      <c r="M32" s="6">
        <v>0</v>
      </c>
      <c r="N32" s="6"/>
      <c r="O32" s="6">
        <v>81471479</v>
      </c>
      <c r="P32" s="6"/>
      <c r="Q32" s="6">
        <v>0</v>
      </c>
      <c r="R32" s="6"/>
      <c r="S32" s="6">
        <f t="shared" si="2"/>
        <v>81471479</v>
      </c>
      <c r="T32" s="6"/>
      <c r="U32" s="10">
        <f t="shared" si="3"/>
        <v>2.0751775672463776E-4</v>
      </c>
    </row>
    <row r="33" spans="1:21" x14ac:dyDescent="0.55000000000000004">
      <c r="A33" s="1" t="s">
        <v>23</v>
      </c>
      <c r="C33" s="6">
        <v>0</v>
      </c>
      <c r="D33" s="6"/>
      <c r="E33" s="6">
        <v>560245079</v>
      </c>
      <c r="F33" s="6"/>
      <c r="G33" s="6">
        <v>0</v>
      </c>
      <c r="H33" s="6"/>
      <c r="I33" s="6">
        <f t="shared" si="0"/>
        <v>560245079</v>
      </c>
      <c r="J33" s="6"/>
      <c r="K33" s="10">
        <f t="shared" si="1"/>
        <v>5.5359891792419484E-3</v>
      </c>
      <c r="L33" s="6"/>
      <c r="M33" s="6">
        <v>0</v>
      </c>
      <c r="N33" s="6"/>
      <c r="O33" s="6">
        <v>13199620322</v>
      </c>
      <c r="P33" s="6"/>
      <c r="Q33" s="6">
        <v>0</v>
      </c>
      <c r="R33" s="6"/>
      <c r="S33" s="6">
        <f t="shared" si="2"/>
        <v>13199620322</v>
      </c>
      <c r="T33" s="6"/>
      <c r="U33" s="10">
        <f t="shared" si="3"/>
        <v>3.36210368641814E-2</v>
      </c>
    </row>
    <row r="34" spans="1:21" x14ac:dyDescent="0.55000000000000004">
      <c r="A34" s="1" t="s">
        <v>21</v>
      </c>
      <c r="C34" s="6">
        <v>0</v>
      </c>
      <c r="D34" s="6"/>
      <c r="E34" s="6">
        <v>-251030676</v>
      </c>
      <c r="F34" s="6"/>
      <c r="G34" s="6">
        <v>0</v>
      </c>
      <c r="H34" s="6"/>
      <c r="I34" s="6">
        <f t="shared" si="0"/>
        <v>-251030676</v>
      </c>
      <c r="J34" s="6"/>
      <c r="K34" s="10">
        <f t="shared" si="1"/>
        <v>-2.480527108733054E-3</v>
      </c>
      <c r="L34" s="6"/>
      <c r="M34" s="6">
        <v>0</v>
      </c>
      <c r="N34" s="6"/>
      <c r="O34" s="6">
        <v>5355321113</v>
      </c>
      <c r="P34" s="6"/>
      <c r="Q34" s="6">
        <v>0</v>
      </c>
      <c r="R34" s="6"/>
      <c r="S34" s="6">
        <f t="shared" si="2"/>
        <v>5355321113</v>
      </c>
      <c r="T34" s="6"/>
      <c r="U34" s="10">
        <f t="shared" si="3"/>
        <v>1.3640653607256232E-2</v>
      </c>
    </row>
    <row r="35" spans="1:21" x14ac:dyDescent="0.55000000000000004">
      <c r="A35" s="1" t="s">
        <v>38</v>
      </c>
      <c r="C35" s="6">
        <v>0</v>
      </c>
      <c r="D35" s="6"/>
      <c r="E35" s="6">
        <v>3034146589</v>
      </c>
      <c r="F35" s="6"/>
      <c r="G35" s="6">
        <v>0</v>
      </c>
      <c r="H35" s="6"/>
      <c r="I35" s="6">
        <f t="shared" si="0"/>
        <v>3034146589</v>
      </c>
      <c r="J35" s="6"/>
      <c r="K35" s="10">
        <f t="shared" si="1"/>
        <v>2.9981526504292359E-2</v>
      </c>
      <c r="L35" s="6"/>
      <c r="M35" s="6">
        <v>0</v>
      </c>
      <c r="N35" s="6"/>
      <c r="O35" s="6">
        <v>9122105117</v>
      </c>
      <c r="P35" s="6"/>
      <c r="Q35" s="6">
        <v>0</v>
      </c>
      <c r="R35" s="6"/>
      <c r="S35" s="6">
        <f t="shared" si="2"/>
        <v>9122105117</v>
      </c>
      <c r="T35" s="6"/>
      <c r="U35" s="10">
        <f t="shared" si="3"/>
        <v>2.3235110172557187E-2</v>
      </c>
    </row>
    <row r="36" spans="1:21" x14ac:dyDescent="0.55000000000000004">
      <c r="A36" s="1" t="s">
        <v>37</v>
      </c>
      <c r="C36" s="6">
        <v>0</v>
      </c>
      <c r="D36" s="6"/>
      <c r="E36" s="6">
        <v>333485535</v>
      </c>
      <c r="F36" s="6"/>
      <c r="G36" s="6">
        <v>0</v>
      </c>
      <c r="H36" s="6"/>
      <c r="I36" s="6">
        <f t="shared" si="0"/>
        <v>333485535</v>
      </c>
      <c r="J36" s="6"/>
      <c r="K36" s="10">
        <f t="shared" si="1"/>
        <v>3.2952941175119397E-3</v>
      </c>
      <c r="L36" s="6"/>
      <c r="M36" s="6">
        <v>0</v>
      </c>
      <c r="N36" s="6"/>
      <c r="O36" s="6">
        <v>1579668325</v>
      </c>
      <c r="P36" s="6"/>
      <c r="Q36" s="6">
        <v>0</v>
      </c>
      <c r="R36" s="6"/>
      <c r="S36" s="6">
        <f t="shared" si="2"/>
        <v>1579668325</v>
      </c>
      <c r="T36" s="6"/>
      <c r="U36" s="10">
        <f t="shared" si="3"/>
        <v>4.0236071714491155E-3</v>
      </c>
    </row>
    <row r="37" spans="1:21" x14ac:dyDescent="0.55000000000000004">
      <c r="A37" s="1" t="s">
        <v>66</v>
      </c>
      <c r="C37" s="6">
        <v>0</v>
      </c>
      <c r="D37" s="6"/>
      <c r="E37" s="6">
        <v>-1886274274</v>
      </c>
      <c r="F37" s="6"/>
      <c r="G37" s="6">
        <v>0</v>
      </c>
      <c r="H37" s="6"/>
      <c r="I37" s="6">
        <f t="shared" si="0"/>
        <v>-1886274274</v>
      </c>
      <c r="J37" s="6"/>
      <c r="K37" s="10">
        <f t="shared" si="1"/>
        <v>-1.8638974908240936E-2</v>
      </c>
      <c r="L37" s="6"/>
      <c r="M37" s="6">
        <v>0</v>
      </c>
      <c r="N37" s="6"/>
      <c r="O37" s="6">
        <v>-1886274274</v>
      </c>
      <c r="P37" s="6"/>
      <c r="Q37" s="6">
        <v>0</v>
      </c>
      <c r="R37" s="6"/>
      <c r="S37" s="6">
        <f t="shared" si="2"/>
        <v>-1886274274</v>
      </c>
      <c r="T37" s="6"/>
      <c r="U37" s="10">
        <f t="shared" si="3"/>
        <v>-4.804569779663319E-3</v>
      </c>
    </row>
    <row r="38" spans="1:21" x14ac:dyDescent="0.55000000000000004">
      <c r="A38" s="1" t="s">
        <v>29</v>
      </c>
      <c r="C38" s="6">
        <v>0</v>
      </c>
      <c r="D38" s="6"/>
      <c r="E38" s="6">
        <v>1446342750</v>
      </c>
      <c r="F38" s="6"/>
      <c r="G38" s="6">
        <v>0</v>
      </c>
      <c r="H38" s="6"/>
      <c r="I38" s="6">
        <f t="shared" si="0"/>
        <v>1446342750</v>
      </c>
      <c r="J38" s="6"/>
      <c r="K38" s="10">
        <f t="shared" si="1"/>
        <v>1.4291848538441232E-2</v>
      </c>
      <c r="L38" s="6"/>
      <c r="M38" s="6">
        <v>0</v>
      </c>
      <c r="N38" s="6"/>
      <c r="O38" s="6">
        <v>4264474500</v>
      </c>
      <c r="P38" s="6"/>
      <c r="Q38" s="6">
        <v>0</v>
      </c>
      <c r="R38" s="6"/>
      <c r="S38" s="6">
        <f t="shared" si="2"/>
        <v>4264474500</v>
      </c>
      <c r="T38" s="6"/>
      <c r="U38" s="10">
        <f t="shared" si="3"/>
        <v>1.0862134733670679E-2</v>
      </c>
    </row>
    <row r="39" spans="1:21" x14ac:dyDescent="0.55000000000000004">
      <c r="A39" s="1" t="s">
        <v>35</v>
      </c>
      <c r="C39" s="6">
        <v>0</v>
      </c>
      <c r="D39" s="6"/>
      <c r="E39" s="6">
        <v>1370393036</v>
      </c>
      <c r="F39" s="6"/>
      <c r="G39" s="6">
        <v>0</v>
      </c>
      <c r="H39" s="6"/>
      <c r="I39" s="6">
        <f t="shared" si="0"/>
        <v>1370393036</v>
      </c>
      <c r="J39" s="6"/>
      <c r="K39" s="10">
        <f t="shared" si="1"/>
        <v>1.3541361277364333E-2</v>
      </c>
      <c r="L39" s="6"/>
      <c r="M39" s="6">
        <v>0</v>
      </c>
      <c r="N39" s="6"/>
      <c r="O39" s="6">
        <v>5988579169</v>
      </c>
      <c r="P39" s="6"/>
      <c r="Q39" s="6">
        <v>0</v>
      </c>
      <c r="R39" s="6"/>
      <c r="S39" s="6">
        <f t="shared" si="2"/>
        <v>5988579169</v>
      </c>
      <c r="T39" s="6"/>
      <c r="U39" s="10">
        <f t="shared" si="3"/>
        <v>1.5253638823946911E-2</v>
      </c>
    </row>
    <row r="40" spans="1:21" x14ac:dyDescent="0.55000000000000004">
      <c r="A40" s="1" t="s">
        <v>40</v>
      </c>
      <c r="C40" s="6">
        <v>0</v>
      </c>
      <c r="D40" s="6"/>
      <c r="E40" s="6">
        <v>872924630</v>
      </c>
      <c r="F40" s="6"/>
      <c r="G40" s="6">
        <v>0</v>
      </c>
      <c r="H40" s="6"/>
      <c r="I40" s="6">
        <f t="shared" si="0"/>
        <v>872924630</v>
      </c>
      <c r="J40" s="6"/>
      <c r="K40" s="10">
        <f t="shared" si="1"/>
        <v>8.6256916608700475E-3</v>
      </c>
      <c r="L40" s="6"/>
      <c r="M40" s="6">
        <v>0</v>
      </c>
      <c r="N40" s="6"/>
      <c r="O40" s="6">
        <v>3183607473</v>
      </c>
      <c r="P40" s="6"/>
      <c r="Q40" s="6">
        <v>0</v>
      </c>
      <c r="R40" s="6"/>
      <c r="S40" s="6">
        <f t="shared" si="2"/>
        <v>3183607473</v>
      </c>
      <c r="T40" s="6"/>
      <c r="U40" s="10">
        <f t="shared" si="3"/>
        <v>8.1090350782603658E-3</v>
      </c>
    </row>
    <row r="41" spans="1:21" x14ac:dyDescent="0.55000000000000004">
      <c r="A41" s="1" t="s">
        <v>17</v>
      </c>
      <c r="C41" s="6">
        <v>0</v>
      </c>
      <c r="D41" s="6"/>
      <c r="E41" s="6">
        <v>-3707724872</v>
      </c>
      <c r="F41" s="6"/>
      <c r="G41" s="6">
        <v>0</v>
      </c>
      <c r="H41" s="6"/>
      <c r="I41" s="6">
        <f t="shared" si="0"/>
        <v>-3707724872</v>
      </c>
      <c r="J41" s="6"/>
      <c r="K41" s="10">
        <f t="shared" si="1"/>
        <v>-3.6637403058739297E-2</v>
      </c>
      <c r="L41" s="6"/>
      <c r="M41" s="6">
        <v>0</v>
      </c>
      <c r="N41" s="6"/>
      <c r="O41" s="6">
        <v>662093727</v>
      </c>
      <c r="P41" s="6"/>
      <c r="Q41" s="6">
        <v>0</v>
      </c>
      <c r="R41" s="6"/>
      <c r="S41" s="6">
        <f t="shared" si="2"/>
        <v>662093727</v>
      </c>
      <c r="T41" s="6"/>
      <c r="U41" s="10">
        <f t="shared" si="3"/>
        <v>1.6864331745897816E-3</v>
      </c>
    </row>
    <row r="42" spans="1:21" x14ac:dyDescent="0.55000000000000004">
      <c r="A42" s="1" t="s">
        <v>39</v>
      </c>
      <c r="C42" s="6">
        <v>0</v>
      </c>
      <c r="D42" s="6"/>
      <c r="E42" s="6">
        <v>2354955246</v>
      </c>
      <c r="F42" s="6"/>
      <c r="G42" s="6">
        <v>0</v>
      </c>
      <c r="H42" s="6"/>
      <c r="I42" s="6">
        <f t="shared" si="0"/>
        <v>2354955246</v>
      </c>
      <c r="J42" s="6"/>
      <c r="K42" s="10">
        <f t="shared" si="1"/>
        <v>2.3270185224518607E-2</v>
      </c>
      <c r="L42" s="6"/>
      <c r="M42" s="6">
        <v>0</v>
      </c>
      <c r="N42" s="6"/>
      <c r="O42" s="6">
        <v>7006897609</v>
      </c>
      <c r="P42" s="6"/>
      <c r="Q42" s="6">
        <v>0</v>
      </c>
      <c r="R42" s="6"/>
      <c r="S42" s="6">
        <f t="shared" si="2"/>
        <v>7006897609</v>
      </c>
      <c r="T42" s="6"/>
      <c r="U42" s="10">
        <f t="shared" si="3"/>
        <v>1.7847419627903257E-2</v>
      </c>
    </row>
    <row r="43" spans="1:21" x14ac:dyDescent="0.55000000000000004">
      <c r="A43" s="1" t="s">
        <v>57</v>
      </c>
      <c r="C43" s="6">
        <v>0</v>
      </c>
      <c r="D43" s="6"/>
      <c r="E43" s="6">
        <v>1547414116</v>
      </c>
      <c r="F43" s="6"/>
      <c r="G43" s="6">
        <v>0</v>
      </c>
      <c r="H43" s="6"/>
      <c r="I43" s="6">
        <f t="shared" si="0"/>
        <v>1547414116</v>
      </c>
      <c r="J43" s="6"/>
      <c r="K43" s="10">
        <f t="shared" si="1"/>
        <v>1.5290572149732786E-2</v>
      </c>
      <c r="L43" s="6"/>
      <c r="M43" s="6">
        <v>0</v>
      </c>
      <c r="N43" s="6"/>
      <c r="O43" s="6">
        <v>10831898810</v>
      </c>
      <c r="P43" s="6"/>
      <c r="Q43" s="6">
        <v>0</v>
      </c>
      <c r="R43" s="6"/>
      <c r="S43" s="6">
        <f t="shared" si="2"/>
        <v>10831898810</v>
      </c>
      <c r="T43" s="6"/>
      <c r="U43" s="10">
        <f t="shared" si="3"/>
        <v>2.7590162468015014E-2</v>
      </c>
    </row>
    <row r="44" spans="1:21" x14ac:dyDescent="0.55000000000000004">
      <c r="A44" s="1" t="s">
        <v>41</v>
      </c>
      <c r="C44" s="6">
        <v>0</v>
      </c>
      <c r="D44" s="6"/>
      <c r="E44" s="6">
        <v>3403148724</v>
      </c>
      <c r="F44" s="6"/>
      <c r="G44" s="6">
        <v>0</v>
      </c>
      <c r="H44" s="6"/>
      <c r="I44" s="6">
        <f t="shared" si="0"/>
        <v>3403148724</v>
      </c>
      <c r="J44" s="6"/>
      <c r="K44" s="10">
        <f t="shared" si="1"/>
        <v>3.3627773304216818E-2</v>
      </c>
      <c r="L44" s="6"/>
      <c r="M44" s="6">
        <v>0</v>
      </c>
      <c r="N44" s="6"/>
      <c r="O44" s="6">
        <v>18919199686</v>
      </c>
      <c r="P44" s="6"/>
      <c r="Q44" s="6">
        <v>0</v>
      </c>
      <c r="R44" s="6"/>
      <c r="S44" s="6">
        <f t="shared" si="2"/>
        <v>18919199686</v>
      </c>
      <c r="T44" s="6"/>
      <c r="U44" s="10">
        <f t="shared" si="3"/>
        <v>4.8189500498256467E-2</v>
      </c>
    </row>
    <row r="45" spans="1:21" x14ac:dyDescent="0.55000000000000004">
      <c r="A45" s="1" t="s">
        <v>42</v>
      </c>
      <c r="C45" s="6">
        <v>0</v>
      </c>
      <c r="D45" s="6"/>
      <c r="E45" s="6">
        <v>3314906061</v>
      </c>
      <c r="F45" s="6"/>
      <c r="G45" s="6">
        <v>0</v>
      </c>
      <c r="H45" s="6"/>
      <c r="I45" s="6">
        <f t="shared" si="0"/>
        <v>3314906061</v>
      </c>
      <c r="J45" s="6"/>
      <c r="K45" s="10">
        <f t="shared" si="1"/>
        <v>3.2755814859909818E-2</v>
      </c>
      <c r="L45" s="6"/>
      <c r="M45" s="6">
        <v>0</v>
      </c>
      <c r="N45" s="6"/>
      <c r="O45" s="6">
        <v>13384715037</v>
      </c>
      <c r="P45" s="6"/>
      <c r="Q45" s="6">
        <v>0</v>
      </c>
      <c r="R45" s="6"/>
      <c r="S45" s="6">
        <f t="shared" si="2"/>
        <v>13384715037</v>
      </c>
      <c r="T45" s="6"/>
      <c r="U45" s="10">
        <f t="shared" si="3"/>
        <v>3.4092495594400182E-2</v>
      </c>
    </row>
    <row r="46" spans="1:21" x14ac:dyDescent="0.55000000000000004">
      <c r="A46" s="1" t="s">
        <v>60</v>
      </c>
      <c r="C46" s="6">
        <v>0</v>
      </c>
      <c r="D46" s="6"/>
      <c r="E46" s="6">
        <v>-189613715</v>
      </c>
      <c r="F46" s="6"/>
      <c r="G46" s="6">
        <v>0</v>
      </c>
      <c r="H46" s="6"/>
      <c r="I46" s="6">
        <f t="shared" si="0"/>
        <v>-189613715</v>
      </c>
      <c r="J46" s="6"/>
      <c r="K46" s="10">
        <f t="shared" si="1"/>
        <v>-1.8736433639890422E-3</v>
      </c>
      <c r="L46" s="6"/>
      <c r="M46" s="6">
        <v>0</v>
      </c>
      <c r="N46" s="6"/>
      <c r="O46" s="6">
        <v>1896137154</v>
      </c>
      <c r="P46" s="6"/>
      <c r="Q46" s="6">
        <v>0</v>
      </c>
      <c r="R46" s="6"/>
      <c r="S46" s="6">
        <f t="shared" si="2"/>
        <v>1896137154</v>
      </c>
      <c r="T46" s="6"/>
      <c r="U46" s="10">
        <f t="shared" si="3"/>
        <v>4.8296917334754537E-3</v>
      </c>
    </row>
    <row r="47" spans="1:21" x14ac:dyDescent="0.55000000000000004">
      <c r="A47" s="1" t="s">
        <v>28</v>
      </c>
      <c r="C47" s="6">
        <v>0</v>
      </c>
      <c r="D47" s="6"/>
      <c r="E47" s="6">
        <v>10485557744</v>
      </c>
      <c r="F47" s="6"/>
      <c r="G47" s="6">
        <v>0</v>
      </c>
      <c r="H47" s="6"/>
      <c r="I47" s="6">
        <f t="shared" si="0"/>
        <v>10485557744</v>
      </c>
      <c r="J47" s="6"/>
      <c r="K47" s="10">
        <f t="shared" si="1"/>
        <v>0.10361168064646332</v>
      </c>
      <c r="L47" s="6"/>
      <c r="M47" s="6">
        <v>0</v>
      </c>
      <c r="N47" s="6"/>
      <c r="O47" s="6">
        <v>7063954691</v>
      </c>
      <c r="P47" s="6"/>
      <c r="Q47" s="6">
        <v>0</v>
      </c>
      <c r="R47" s="6"/>
      <c r="S47" s="6">
        <f t="shared" si="2"/>
        <v>7063954691</v>
      </c>
      <c r="T47" s="6"/>
      <c r="U47" s="10">
        <f t="shared" si="3"/>
        <v>1.7992750948841885E-2</v>
      </c>
    </row>
    <row r="48" spans="1:21" x14ac:dyDescent="0.55000000000000004">
      <c r="A48" s="1" t="s">
        <v>59</v>
      </c>
      <c r="C48" s="6">
        <v>0</v>
      </c>
      <c r="D48" s="6"/>
      <c r="E48" s="6">
        <v>1064978236</v>
      </c>
      <c r="F48" s="6"/>
      <c r="G48" s="6">
        <v>0</v>
      </c>
      <c r="H48" s="6"/>
      <c r="I48" s="6">
        <f t="shared" si="0"/>
        <v>1064978236</v>
      </c>
      <c r="J48" s="6"/>
      <c r="K48" s="10">
        <f t="shared" si="1"/>
        <v>1.0523444491734979E-2</v>
      </c>
      <c r="L48" s="6"/>
      <c r="M48" s="6">
        <v>0</v>
      </c>
      <c r="N48" s="6"/>
      <c r="O48" s="6">
        <v>1445724953</v>
      </c>
      <c r="P48" s="6"/>
      <c r="Q48" s="6">
        <v>0</v>
      </c>
      <c r="R48" s="6"/>
      <c r="S48" s="6">
        <f t="shared" si="2"/>
        <v>1445724953</v>
      </c>
      <c r="T48" s="6"/>
      <c r="U48" s="10">
        <f t="shared" si="3"/>
        <v>3.6824371273214808E-3</v>
      </c>
    </row>
    <row r="49" spans="1:21" x14ac:dyDescent="0.55000000000000004">
      <c r="A49" s="1" t="s">
        <v>24</v>
      </c>
      <c r="C49" s="6">
        <v>0</v>
      </c>
      <c r="D49" s="6"/>
      <c r="E49" s="6">
        <v>5389994511</v>
      </c>
      <c r="F49" s="6"/>
      <c r="G49" s="6">
        <v>0</v>
      </c>
      <c r="H49" s="6"/>
      <c r="I49" s="6">
        <f t="shared" si="0"/>
        <v>5389994511</v>
      </c>
      <c r="J49" s="6"/>
      <c r="K49" s="10">
        <f t="shared" si="1"/>
        <v>5.3260532591076083E-2</v>
      </c>
      <c r="L49" s="6"/>
      <c r="M49" s="6">
        <v>0</v>
      </c>
      <c r="N49" s="6"/>
      <c r="O49" s="6">
        <v>26420893341</v>
      </c>
      <c r="P49" s="6"/>
      <c r="Q49" s="6">
        <v>0</v>
      </c>
      <c r="R49" s="6"/>
      <c r="S49" s="6">
        <f t="shared" si="2"/>
        <v>26420893341</v>
      </c>
      <c r="T49" s="6"/>
      <c r="U49" s="10">
        <f t="shared" si="3"/>
        <v>6.7297225778670838E-2</v>
      </c>
    </row>
    <row r="50" spans="1:21" x14ac:dyDescent="0.55000000000000004">
      <c r="A50" s="1" t="s">
        <v>32</v>
      </c>
      <c r="C50" s="6">
        <v>0</v>
      </c>
      <c r="D50" s="6"/>
      <c r="E50" s="6">
        <v>2281088405</v>
      </c>
      <c r="F50" s="6"/>
      <c r="G50" s="6">
        <v>0</v>
      </c>
      <c r="H50" s="6"/>
      <c r="I50" s="6">
        <f t="shared" si="0"/>
        <v>2281088405</v>
      </c>
      <c r="J50" s="6"/>
      <c r="K50" s="10">
        <f t="shared" si="1"/>
        <v>2.2540279603195362E-2</v>
      </c>
      <c r="L50" s="6"/>
      <c r="M50" s="6">
        <v>0</v>
      </c>
      <c r="N50" s="6"/>
      <c r="O50" s="6">
        <v>3512524304</v>
      </c>
      <c r="P50" s="6"/>
      <c r="Q50" s="6">
        <v>0</v>
      </c>
      <c r="R50" s="6"/>
      <c r="S50" s="6">
        <f t="shared" si="2"/>
        <v>3512524304</v>
      </c>
      <c r="T50" s="6"/>
      <c r="U50" s="10">
        <f t="shared" si="3"/>
        <v>8.9468262139545743E-3</v>
      </c>
    </row>
    <row r="51" spans="1:21" x14ac:dyDescent="0.55000000000000004">
      <c r="A51" s="1" t="s">
        <v>65</v>
      </c>
      <c r="C51" s="6">
        <v>0</v>
      </c>
      <c r="D51" s="6"/>
      <c r="E51" s="6">
        <v>-180805274</v>
      </c>
      <c r="F51" s="6"/>
      <c r="G51" s="6">
        <v>0</v>
      </c>
      <c r="H51" s="6"/>
      <c r="I51" s="6">
        <f t="shared" si="0"/>
        <v>-180805274</v>
      </c>
      <c r="J51" s="6"/>
      <c r="K51" s="10">
        <f t="shared" si="1"/>
        <v>-1.7866038952104308E-3</v>
      </c>
      <c r="L51" s="6"/>
      <c r="M51" s="6">
        <v>0</v>
      </c>
      <c r="N51" s="6"/>
      <c r="O51" s="6">
        <v>-180805274</v>
      </c>
      <c r="P51" s="6"/>
      <c r="Q51" s="6">
        <v>0</v>
      </c>
      <c r="R51" s="6"/>
      <c r="S51" s="6">
        <f t="shared" si="2"/>
        <v>-180805274</v>
      </c>
      <c r="T51" s="6"/>
      <c r="U51" s="10">
        <f t="shared" si="3"/>
        <v>-4.6053300277589746E-4</v>
      </c>
    </row>
    <row r="52" spans="1:21" x14ac:dyDescent="0.55000000000000004">
      <c r="A52" s="1" t="s">
        <v>48</v>
      </c>
      <c r="C52" s="6">
        <v>0</v>
      </c>
      <c r="D52" s="6"/>
      <c r="E52" s="6">
        <v>3145838603</v>
      </c>
      <c r="F52" s="6"/>
      <c r="G52" s="6">
        <v>0</v>
      </c>
      <c r="H52" s="6"/>
      <c r="I52" s="6">
        <f t="shared" si="0"/>
        <v>3145838603</v>
      </c>
      <c r="J52" s="6"/>
      <c r="K52" s="10">
        <f t="shared" si="1"/>
        <v>3.1085196673096716E-2</v>
      </c>
      <c r="L52" s="6"/>
      <c r="M52" s="6">
        <v>0</v>
      </c>
      <c r="N52" s="6"/>
      <c r="O52" s="6">
        <v>7398546344</v>
      </c>
      <c r="P52" s="6"/>
      <c r="Q52" s="6">
        <v>0</v>
      </c>
      <c r="R52" s="6"/>
      <c r="S52" s="6">
        <f t="shared" si="2"/>
        <v>7398546344</v>
      </c>
      <c r="T52" s="6"/>
      <c r="U52" s="10">
        <f t="shared" si="3"/>
        <v>1.884499654572553E-2</v>
      </c>
    </row>
    <row r="53" spans="1:21" x14ac:dyDescent="0.55000000000000004">
      <c r="A53" s="1" t="s">
        <v>43</v>
      </c>
      <c r="C53" s="6">
        <v>0</v>
      </c>
      <c r="D53" s="6"/>
      <c r="E53" s="6">
        <v>8798324740</v>
      </c>
      <c r="F53" s="6"/>
      <c r="G53" s="6">
        <v>0</v>
      </c>
      <c r="H53" s="6"/>
      <c r="I53" s="6">
        <f t="shared" si="0"/>
        <v>8798324740</v>
      </c>
      <c r="J53" s="6"/>
      <c r="K53" s="10">
        <f t="shared" si="1"/>
        <v>8.6939506265786809E-2</v>
      </c>
      <c r="L53" s="6"/>
      <c r="M53" s="6">
        <v>0</v>
      </c>
      <c r="N53" s="6"/>
      <c r="O53" s="6">
        <v>18589426886</v>
      </c>
      <c r="P53" s="6"/>
      <c r="Q53" s="6">
        <v>0</v>
      </c>
      <c r="R53" s="6"/>
      <c r="S53" s="6">
        <f t="shared" si="2"/>
        <v>18589426886</v>
      </c>
      <c r="T53" s="6"/>
      <c r="U53" s="10">
        <f t="shared" si="3"/>
        <v>4.7349529105509283E-2</v>
      </c>
    </row>
    <row r="54" spans="1:21" x14ac:dyDescent="0.55000000000000004">
      <c r="A54" s="1" t="s">
        <v>18</v>
      </c>
      <c r="C54" s="6">
        <v>0</v>
      </c>
      <c r="D54" s="6"/>
      <c r="E54" s="6">
        <v>3716620742</v>
      </c>
      <c r="F54" s="6"/>
      <c r="G54" s="6">
        <v>0</v>
      </c>
      <c r="H54" s="6"/>
      <c r="I54" s="6">
        <f t="shared" si="0"/>
        <v>3716620742</v>
      </c>
      <c r="J54" s="6"/>
      <c r="K54" s="10">
        <f t="shared" si="1"/>
        <v>3.672530644585667E-2</v>
      </c>
      <c r="L54" s="6"/>
      <c r="M54" s="6">
        <v>0</v>
      </c>
      <c r="N54" s="6"/>
      <c r="O54" s="6">
        <v>11851182611</v>
      </c>
      <c r="P54" s="6"/>
      <c r="Q54" s="6">
        <v>0</v>
      </c>
      <c r="R54" s="6"/>
      <c r="S54" s="6">
        <f t="shared" si="2"/>
        <v>11851182611</v>
      </c>
      <c r="T54" s="6"/>
      <c r="U54" s="10">
        <f t="shared" si="3"/>
        <v>3.0186402163740703E-2</v>
      </c>
    </row>
    <row r="55" spans="1:21" x14ac:dyDescent="0.55000000000000004">
      <c r="A55" s="1" t="s">
        <v>54</v>
      </c>
      <c r="C55" s="6">
        <v>0</v>
      </c>
      <c r="D55" s="6"/>
      <c r="E55" s="6">
        <v>2733540410</v>
      </c>
      <c r="F55" s="6"/>
      <c r="G55" s="6">
        <v>0</v>
      </c>
      <c r="H55" s="6"/>
      <c r="I55" s="6">
        <f t="shared" si="0"/>
        <v>2733540410</v>
      </c>
      <c r="J55" s="6"/>
      <c r="K55" s="10">
        <f t="shared" si="1"/>
        <v>2.7011125484210811E-2</v>
      </c>
      <c r="L55" s="6"/>
      <c r="M55" s="6">
        <v>0</v>
      </c>
      <c r="N55" s="6"/>
      <c r="O55" s="6">
        <v>9363829885</v>
      </c>
      <c r="P55" s="6"/>
      <c r="Q55" s="6">
        <v>0</v>
      </c>
      <c r="R55" s="6"/>
      <c r="S55" s="6">
        <f t="shared" si="2"/>
        <v>9363829885</v>
      </c>
      <c r="T55" s="6"/>
      <c r="U55" s="10">
        <f t="shared" si="3"/>
        <v>2.3850812528962716E-2</v>
      </c>
    </row>
    <row r="56" spans="1:21" x14ac:dyDescent="0.55000000000000004">
      <c r="A56" s="1" t="s">
        <v>52</v>
      </c>
      <c r="C56" s="6">
        <v>0</v>
      </c>
      <c r="D56" s="6"/>
      <c r="E56" s="6">
        <v>1280763781</v>
      </c>
      <c r="F56" s="6"/>
      <c r="G56" s="6">
        <v>0</v>
      </c>
      <c r="H56" s="6"/>
      <c r="I56" s="6">
        <f t="shared" si="0"/>
        <v>1280763781</v>
      </c>
      <c r="J56" s="6"/>
      <c r="K56" s="10">
        <f t="shared" si="1"/>
        <v>1.2655701403815462E-2</v>
      </c>
      <c r="L56" s="6"/>
      <c r="M56" s="6">
        <v>0</v>
      </c>
      <c r="N56" s="6"/>
      <c r="O56" s="6">
        <v>7227167073</v>
      </c>
      <c r="P56" s="6"/>
      <c r="Q56" s="6">
        <v>0</v>
      </c>
      <c r="R56" s="6"/>
      <c r="S56" s="6">
        <f t="shared" si="2"/>
        <v>7227167073</v>
      </c>
      <c r="T56" s="6"/>
      <c r="U56" s="10">
        <f t="shared" si="3"/>
        <v>1.8408472717957241E-2</v>
      </c>
    </row>
    <row r="57" spans="1:21" x14ac:dyDescent="0.55000000000000004">
      <c r="A57" s="1" t="s">
        <v>53</v>
      </c>
      <c r="C57" s="6">
        <v>0</v>
      </c>
      <c r="D57" s="6"/>
      <c r="E57" s="6">
        <v>1299029312</v>
      </c>
      <c r="F57" s="6"/>
      <c r="G57" s="6">
        <v>0</v>
      </c>
      <c r="H57" s="6"/>
      <c r="I57" s="6">
        <f t="shared" si="0"/>
        <v>1299029312</v>
      </c>
      <c r="J57" s="6"/>
      <c r="K57" s="10">
        <f t="shared" si="1"/>
        <v>1.2836189882446272E-2</v>
      </c>
      <c r="L57" s="6"/>
      <c r="M57" s="6">
        <v>0</v>
      </c>
      <c r="N57" s="6"/>
      <c r="O57" s="6">
        <v>3304548249</v>
      </c>
      <c r="P57" s="6"/>
      <c r="Q57" s="6">
        <v>0</v>
      </c>
      <c r="R57" s="6"/>
      <c r="S57" s="6">
        <f t="shared" si="2"/>
        <v>3304548249</v>
      </c>
      <c r="T57" s="6"/>
      <c r="U57" s="10">
        <f t="shared" si="3"/>
        <v>8.4170859304126509E-3</v>
      </c>
    </row>
    <row r="58" spans="1:21" x14ac:dyDescent="0.55000000000000004">
      <c r="A58" s="1" t="s">
        <v>15</v>
      </c>
      <c r="C58" s="6">
        <v>0</v>
      </c>
      <c r="D58" s="6"/>
      <c r="E58" s="6">
        <v>810466646</v>
      </c>
      <c r="F58" s="6"/>
      <c r="G58" s="6">
        <v>0</v>
      </c>
      <c r="H58" s="6"/>
      <c r="I58" s="6">
        <f t="shared" si="0"/>
        <v>810466646</v>
      </c>
      <c r="J58" s="6"/>
      <c r="K58" s="10">
        <f t="shared" si="1"/>
        <v>8.0085211821958983E-3</v>
      </c>
      <c r="L58" s="6"/>
      <c r="M58" s="6">
        <v>0</v>
      </c>
      <c r="N58" s="6"/>
      <c r="O58" s="6">
        <v>674725122</v>
      </c>
      <c r="P58" s="6"/>
      <c r="Q58" s="6">
        <v>0</v>
      </c>
      <c r="R58" s="6"/>
      <c r="S58" s="6">
        <f t="shared" si="2"/>
        <v>674725122</v>
      </c>
      <c r="T58" s="6"/>
      <c r="U58" s="10">
        <f t="shared" si="3"/>
        <v>1.7186068725129873E-3</v>
      </c>
    </row>
    <row r="59" spans="1:21" x14ac:dyDescent="0.55000000000000004">
      <c r="A59" s="1" t="s">
        <v>49</v>
      </c>
      <c r="C59" s="6">
        <v>0</v>
      </c>
      <c r="D59" s="6"/>
      <c r="E59" s="6">
        <v>2254034469</v>
      </c>
      <c r="F59" s="6"/>
      <c r="G59" s="6">
        <v>0</v>
      </c>
      <c r="H59" s="6"/>
      <c r="I59" s="6">
        <f t="shared" si="0"/>
        <v>2254034469</v>
      </c>
      <c r="J59" s="6"/>
      <c r="K59" s="10">
        <f t="shared" si="1"/>
        <v>2.2272949638924667E-2</v>
      </c>
      <c r="L59" s="6"/>
      <c r="M59" s="6">
        <v>0</v>
      </c>
      <c r="N59" s="6"/>
      <c r="O59" s="6">
        <v>11983266885</v>
      </c>
      <c r="P59" s="6"/>
      <c r="Q59" s="6">
        <v>0</v>
      </c>
      <c r="R59" s="6"/>
      <c r="S59" s="6">
        <f t="shared" si="2"/>
        <v>11983266885</v>
      </c>
      <c r="T59" s="6"/>
      <c r="U59" s="10">
        <f t="shared" si="3"/>
        <v>3.0522836859360782E-2</v>
      </c>
    </row>
    <row r="60" spans="1:21" x14ac:dyDescent="0.55000000000000004">
      <c r="A60" s="1" t="s">
        <v>20</v>
      </c>
      <c r="C60" s="6">
        <v>0</v>
      </c>
      <c r="D60" s="6"/>
      <c r="E60" s="6">
        <v>-1033502174</v>
      </c>
      <c r="F60" s="6"/>
      <c r="G60" s="6">
        <v>0</v>
      </c>
      <c r="H60" s="6"/>
      <c r="I60" s="6">
        <f t="shared" si="0"/>
        <v>-1033502174</v>
      </c>
      <c r="J60" s="6"/>
      <c r="K60" s="10">
        <f t="shared" si="1"/>
        <v>-1.0212417862196036E-2</v>
      </c>
      <c r="L60" s="6"/>
      <c r="M60" s="6">
        <v>0</v>
      </c>
      <c r="N60" s="6"/>
      <c r="O60" s="6">
        <v>4940028057</v>
      </c>
      <c r="P60" s="6"/>
      <c r="Q60" s="6">
        <v>0</v>
      </c>
      <c r="R60" s="6"/>
      <c r="S60" s="6">
        <f t="shared" si="2"/>
        <v>4940028057</v>
      </c>
      <c r="T60" s="6"/>
      <c r="U60" s="10">
        <f t="shared" si="3"/>
        <v>1.2582851730792944E-2</v>
      </c>
    </row>
    <row r="61" spans="1:21" x14ac:dyDescent="0.55000000000000004">
      <c r="A61" s="1" t="s">
        <v>58</v>
      </c>
      <c r="C61" s="6">
        <v>0</v>
      </c>
      <c r="D61" s="6"/>
      <c r="E61" s="6">
        <v>713419063</v>
      </c>
      <c r="F61" s="6"/>
      <c r="G61" s="6">
        <v>0</v>
      </c>
      <c r="H61" s="6"/>
      <c r="I61" s="6">
        <f t="shared" si="0"/>
        <v>713419063</v>
      </c>
      <c r="J61" s="6"/>
      <c r="K61" s="10">
        <f t="shared" si="1"/>
        <v>7.0495580614157076E-3</v>
      </c>
      <c r="L61" s="6"/>
      <c r="M61" s="6">
        <v>0</v>
      </c>
      <c r="N61" s="6"/>
      <c r="O61" s="6">
        <v>14999983690</v>
      </c>
      <c r="P61" s="6"/>
      <c r="Q61" s="6">
        <v>0</v>
      </c>
      <c r="R61" s="6"/>
      <c r="S61" s="6">
        <f t="shared" si="2"/>
        <v>14999983690</v>
      </c>
      <c r="T61" s="6"/>
      <c r="U61" s="10">
        <f t="shared" si="3"/>
        <v>3.8206781127110193E-2</v>
      </c>
    </row>
    <row r="62" spans="1:21" ht="24.75" thickBot="1" x14ac:dyDescent="0.6">
      <c r="C62" s="18">
        <f>SUM(C8:C61)</f>
        <v>8292698395</v>
      </c>
      <c r="D62" s="6"/>
      <c r="E62" s="18">
        <f>SUM(E8:E61)</f>
        <v>62219850559</v>
      </c>
      <c r="F62" s="6"/>
      <c r="G62" s="18">
        <f>SUM(G8:G61)</f>
        <v>30687988269</v>
      </c>
      <c r="H62" s="6"/>
      <c r="I62" s="18">
        <f>SUM(I8:I61)</f>
        <v>101200537223</v>
      </c>
      <c r="J62" s="6"/>
      <c r="K62" s="19">
        <f>SUM(K8:K61)</f>
        <v>0.99999999999999989</v>
      </c>
      <c r="L62" s="6"/>
      <c r="M62" s="18">
        <f>SUM(M8:M61)</f>
        <v>13579493395</v>
      </c>
      <c r="N62" s="6"/>
      <c r="O62" s="18">
        <f>SUM(O8:O61)</f>
        <v>330550894642</v>
      </c>
      <c r="P62" s="6"/>
      <c r="Q62" s="18">
        <f>SUM(Q8:Q61)</f>
        <v>48469649116</v>
      </c>
      <c r="R62" s="6"/>
      <c r="S62" s="18">
        <f>SUM(S8:S61)</f>
        <v>392600037153</v>
      </c>
      <c r="T62" s="6"/>
      <c r="U62" s="19">
        <f>SUM(U8:U61)</f>
        <v>1.0000000000000002</v>
      </c>
    </row>
    <row r="63" spans="1:21" ht="24.75" thickTop="1" x14ac:dyDescent="0.55000000000000004">
      <c r="C63" s="9"/>
      <c r="E63" s="9"/>
      <c r="G63" s="9"/>
      <c r="M63" s="9"/>
      <c r="O63" s="9"/>
      <c r="Q63" s="9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0"/>
  <sheetViews>
    <sheetView rightToLeft="1" workbookViewId="0">
      <selection activeCell="G33" sqref="G33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160</v>
      </c>
      <c r="C6" s="22" t="s">
        <v>158</v>
      </c>
      <c r="D6" s="22" t="s">
        <v>158</v>
      </c>
      <c r="E6" s="22" t="s">
        <v>158</v>
      </c>
      <c r="F6" s="22" t="s">
        <v>158</v>
      </c>
      <c r="G6" s="22" t="s">
        <v>158</v>
      </c>
      <c r="H6" s="22" t="s">
        <v>158</v>
      </c>
      <c r="I6" s="22" t="s">
        <v>158</v>
      </c>
      <c r="K6" s="22" t="s">
        <v>159</v>
      </c>
      <c r="L6" s="22" t="s">
        <v>159</v>
      </c>
      <c r="M6" s="22" t="s">
        <v>159</v>
      </c>
      <c r="N6" s="22" t="s">
        <v>159</v>
      </c>
      <c r="O6" s="22" t="s">
        <v>159</v>
      </c>
      <c r="P6" s="22" t="s">
        <v>159</v>
      </c>
      <c r="Q6" s="22" t="s">
        <v>159</v>
      </c>
    </row>
    <row r="7" spans="1:17" ht="24.75" x14ac:dyDescent="0.55000000000000004">
      <c r="A7" s="22" t="s">
        <v>160</v>
      </c>
      <c r="C7" s="22" t="s">
        <v>187</v>
      </c>
      <c r="E7" s="22" t="s">
        <v>184</v>
      </c>
      <c r="G7" s="22" t="s">
        <v>185</v>
      </c>
      <c r="I7" s="22" t="s">
        <v>188</v>
      </c>
      <c r="K7" s="22" t="s">
        <v>187</v>
      </c>
      <c r="M7" s="22" t="s">
        <v>184</v>
      </c>
      <c r="O7" s="22" t="s">
        <v>185</v>
      </c>
      <c r="Q7" s="22" t="s">
        <v>188</v>
      </c>
    </row>
    <row r="8" spans="1:17" x14ac:dyDescent="0.55000000000000004">
      <c r="A8" s="1" t="s">
        <v>76</v>
      </c>
      <c r="C8" s="6">
        <v>0</v>
      </c>
      <c r="D8" s="6"/>
      <c r="E8" s="6">
        <v>-306919211</v>
      </c>
      <c r="F8" s="6"/>
      <c r="G8" s="6">
        <v>1061150093</v>
      </c>
      <c r="H8" s="6"/>
      <c r="I8" s="6">
        <f>C8+E8+G8</f>
        <v>754230882</v>
      </c>
      <c r="J8" s="6"/>
      <c r="K8" s="6">
        <v>0</v>
      </c>
      <c r="L8" s="6"/>
      <c r="M8" s="6">
        <v>0</v>
      </c>
      <c r="N8" s="6"/>
      <c r="O8" s="6">
        <v>1061150093</v>
      </c>
      <c r="P8" s="6"/>
      <c r="Q8" s="6">
        <f>K8+M8+O8</f>
        <v>1061150093</v>
      </c>
    </row>
    <row r="9" spans="1:17" x14ac:dyDescent="0.55000000000000004">
      <c r="A9" s="1" t="s">
        <v>92</v>
      </c>
      <c r="C9" s="6">
        <v>0</v>
      </c>
      <c r="D9" s="6"/>
      <c r="E9" s="6">
        <v>-460591003</v>
      </c>
      <c r="F9" s="6"/>
      <c r="G9" s="6">
        <v>937005815</v>
      </c>
      <c r="H9" s="6"/>
      <c r="I9" s="6">
        <f t="shared" ref="I9:I28" si="0">C9+E9+G9</f>
        <v>476414812</v>
      </c>
      <c r="J9" s="6"/>
      <c r="K9" s="6">
        <v>0</v>
      </c>
      <c r="L9" s="6"/>
      <c r="M9" s="6">
        <v>0</v>
      </c>
      <c r="N9" s="6"/>
      <c r="O9" s="6">
        <v>937005815</v>
      </c>
      <c r="P9" s="6"/>
      <c r="Q9" s="6">
        <f t="shared" ref="Q9:Q28" si="1">K9+M9+O9</f>
        <v>937005815</v>
      </c>
    </row>
    <row r="10" spans="1:17" x14ac:dyDescent="0.55000000000000004">
      <c r="A10" s="1" t="s">
        <v>113</v>
      </c>
      <c r="C10" s="6">
        <v>2833242923</v>
      </c>
      <c r="D10" s="6"/>
      <c r="E10" s="6">
        <v>806103867</v>
      </c>
      <c r="F10" s="6"/>
      <c r="G10" s="6">
        <v>0</v>
      </c>
      <c r="H10" s="6"/>
      <c r="I10" s="6">
        <f t="shared" si="0"/>
        <v>3639346790</v>
      </c>
      <c r="J10" s="6"/>
      <c r="K10" s="6">
        <v>5596118216</v>
      </c>
      <c r="L10" s="6"/>
      <c r="M10" s="6">
        <v>322441547</v>
      </c>
      <c r="N10" s="6"/>
      <c r="O10" s="6">
        <v>0</v>
      </c>
      <c r="P10" s="6"/>
      <c r="Q10" s="6">
        <f t="shared" si="1"/>
        <v>5918559763</v>
      </c>
    </row>
    <row r="11" spans="1:17" x14ac:dyDescent="0.55000000000000004">
      <c r="A11" s="1" t="s">
        <v>116</v>
      </c>
      <c r="C11" s="6">
        <v>769218918</v>
      </c>
      <c r="D11" s="6"/>
      <c r="E11" s="6">
        <v>0</v>
      </c>
      <c r="F11" s="6"/>
      <c r="G11" s="6">
        <v>0</v>
      </c>
      <c r="H11" s="6"/>
      <c r="I11" s="6">
        <f t="shared" si="0"/>
        <v>769218918</v>
      </c>
      <c r="J11" s="6"/>
      <c r="K11" s="6">
        <v>1572303644</v>
      </c>
      <c r="L11" s="6"/>
      <c r="M11" s="6">
        <v>0</v>
      </c>
      <c r="N11" s="6"/>
      <c r="O11" s="6">
        <v>0</v>
      </c>
      <c r="P11" s="6"/>
      <c r="Q11" s="6">
        <f t="shared" si="1"/>
        <v>1572303644</v>
      </c>
    </row>
    <row r="12" spans="1:17" x14ac:dyDescent="0.55000000000000004">
      <c r="A12" s="1" t="s">
        <v>119</v>
      </c>
      <c r="C12" s="6">
        <v>14092158</v>
      </c>
      <c r="D12" s="6"/>
      <c r="E12" s="6">
        <v>0</v>
      </c>
      <c r="F12" s="6"/>
      <c r="G12" s="6">
        <v>0</v>
      </c>
      <c r="H12" s="6"/>
      <c r="I12" s="6">
        <f t="shared" si="0"/>
        <v>14092158</v>
      </c>
      <c r="J12" s="6"/>
      <c r="K12" s="6">
        <v>30280229</v>
      </c>
      <c r="L12" s="6"/>
      <c r="M12" s="6">
        <v>0</v>
      </c>
      <c r="N12" s="6"/>
      <c r="O12" s="6">
        <v>0</v>
      </c>
      <c r="P12" s="6"/>
      <c r="Q12" s="6">
        <f t="shared" si="1"/>
        <v>30280229</v>
      </c>
    </row>
    <row r="13" spans="1:17" x14ac:dyDescent="0.55000000000000004">
      <c r="A13" s="1" t="s">
        <v>83</v>
      </c>
      <c r="C13" s="6">
        <v>0</v>
      </c>
      <c r="D13" s="6"/>
      <c r="E13" s="6">
        <v>2193457870</v>
      </c>
      <c r="F13" s="6"/>
      <c r="G13" s="6">
        <v>0</v>
      </c>
      <c r="H13" s="6"/>
      <c r="I13" s="6">
        <f t="shared" si="0"/>
        <v>2193457870</v>
      </c>
      <c r="J13" s="6"/>
      <c r="K13" s="6">
        <v>0</v>
      </c>
      <c r="L13" s="6"/>
      <c r="M13" s="6">
        <v>4054453703</v>
      </c>
      <c r="N13" s="6"/>
      <c r="O13" s="6">
        <v>0</v>
      </c>
      <c r="P13" s="6"/>
      <c r="Q13" s="6">
        <f t="shared" si="1"/>
        <v>4054453703</v>
      </c>
    </row>
    <row r="14" spans="1:17" x14ac:dyDescent="0.55000000000000004">
      <c r="A14" s="1" t="s">
        <v>86</v>
      </c>
      <c r="C14" s="6">
        <v>0</v>
      </c>
      <c r="D14" s="6"/>
      <c r="E14" s="6">
        <v>788161559</v>
      </c>
      <c r="F14" s="6"/>
      <c r="G14" s="6">
        <v>0</v>
      </c>
      <c r="H14" s="6"/>
      <c r="I14" s="6">
        <f t="shared" si="0"/>
        <v>788161559</v>
      </c>
      <c r="J14" s="6"/>
      <c r="K14" s="6">
        <v>0</v>
      </c>
      <c r="L14" s="6"/>
      <c r="M14" s="6">
        <v>1706527196</v>
      </c>
      <c r="N14" s="6"/>
      <c r="O14" s="6">
        <v>0</v>
      </c>
      <c r="P14" s="6"/>
      <c r="Q14" s="6">
        <f t="shared" si="1"/>
        <v>1706527196</v>
      </c>
    </row>
    <row r="15" spans="1:17" x14ac:dyDescent="0.55000000000000004">
      <c r="A15" s="1" t="s">
        <v>80</v>
      </c>
      <c r="C15" s="6">
        <v>0</v>
      </c>
      <c r="D15" s="6"/>
      <c r="E15" s="6">
        <v>1021250864</v>
      </c>
      <c r="F15" s="6"/>
      <c r="G15" s="6">
        <v>0</v>
      </c>
      <c r="H15" s="6"/>
      <c r="I15" s="6">
        <f t="shared" si="0"/>
        <v>1021250864</v>
      </c>
      <c r="J15" s="6"/>
      <c r="K15" s="6">
        <v>0</v>
      </c>
      <c r="L15" s="6"/>
      <c r="M15" s="6">
        <v>2105347936</v>
      </c>
      <c r="N15" s="6"/>
      <c r="O15" s="6">
        <v>0</v>
      </c>
      <c r="P15" s="6"/>
      <c r="Q15" s="6">
        <f t="shared" si="1"/>
        <v>2105347936</v>
      </c>
    </row>
    <row r="16" spans="1:17" x14ac:dyDescent="0.55000000000000004">
      <c r="A16" s="1" t="s">
        <v>89</v>
      </c>
      <c r="C16" s="6">
        <v>0</v>
      </c>
      <c r="D16" s="6"/>
      <c r="E16" s="6">
        <v>626503385</v>
      </c>
      <c r="F16" s="6"/>
      <c r="G16" s="6">
        <v>0</v>
      </c>
      <c r="H16" s="6"/>
      <c r="I16" s="6">
        <f t="shared" si="0"/>
        <v>626503385</v>
      </c>
      <c r="J16" s="6"/>
      <c r="K16" s="6">
        <v>0</v>
      </c>
      <c r="L16" s="6"/>
      <c r="M16" s="6">
        <v>1314161245</v>
      </c>
      <c r="N16" s="6"/>
      <c r="O16" s="6">
        <v>0</v>
      </c>
      <c r="P16" s="6"/>
      <c r="Q16" s="6">
        <f t="shared" si="1"/>
        <v>1314161245</v>
      </c>
    </row>
    <row r="17" spans="1:17" x14ac:dyDescent="0.55000000000000004">
      <c r="A17" s="1" t="s">
        <v>95</v>
      </c>
      <c r="C17" s="6">
        <v>0</v>
      </c>
      <c r="D17" s="6"/>
      <c r="E17" s="6">
        <v>1901555281</v>
      </c>
      <c r="F17" s="6"/>
      <c r="G17" s="6">
        <v>0</v>
      </c>
      <c r="H17" s="6"/>
      <c r="I17" s="6">
        <f t="shared" si="0"/>
        <v>1901555281</v>
      </c>
      <c r="J17" s="6"/>
      <c r="K17" s="6">
        <v>0</v>
      </c>
      <c r="L17" s="6"/>
      <c r="M17" s="6">
        <v>3657536952</v>
      </c>
      <c r="N17" s="6"/>
      <c r="O17" s="6">
        <v>0</v>
      </c>
      <c r="P17" s="6"/>
      <c r="Q17" s="6">
        <f t="shared" si="1"/>
        <v>3657536952</v>
      </c>
    </row>
    <row r="18" spans="1:17" x14ac:dyDescent="0.55000000000000004">
      <c r="A18" s="1" t="s">
        <v>101</v>
      </c>
      <c r="C18" s="6">
        <v>0</v>
      </c>
      <c r="D18" s="6"/>
      <c r="E18" s="6">
        <v>898827027</v>
      </c>
      <c r="F18" s="6"/>
      <c r="G18" s="6">
        <v>0</v>
      </c>
      <c r="H18" s="6"/>
      <c r="I18" s="6">
        <f t="shared" si="0"/>
        <v>898827027</v>
      </c>
      <c r="J18" s="6"/>
      <c r="K18" s="6">
        <v>0</v>
      </c>
      <c r="L18" s="6"/>
      <c r="M18" s="6">
        <v>1929532138</v>
      </c>
      <c r="N18" s="6"/>
      <c r="O18" s="6">
        <v>0</v>
      </c>
      <c r="P18" s="6"/>
      <c r="Q18" s="6">
        <f t="shared" si="1"/>
        <v>1929532138</v>
      </c>
    </row>
    <row r="19" spans="1:17" x14ac:dyDescent="0.55000000000000004">
      <c r="A19" s="1" t="s">
        <v>104</v>
      </c>
      <c r="C19" s="6">
        <v>0</v>
      </c>
      <c r="D19" s="6"/>
      <c r="E19" s="6">
        <v>1517155155</v>
      </c>
      <c r="F19" s="6"/>
      <c r="G19" s="6">
        <v>0</v>
      </c>
      <c r="H19" s="6"/>
      <c r="I19" s="6">
        <f t="shared" si="0"/>
        <v>1517155155</v>
      </c>
      <c r="J19" s="6"/>
      <c r="K19" s="6">
        <v>0</v>
      </c>
      <c r="L19" s="6"/>
      <c r="M19" s="6">
        <v>3433199699</v>
      </c>
      <c r="N19" s="6"/>
      <c r="O19" s="6">
        <v>0</v>
      </c>
      <c r="P19" s="6"/>
      <c r="Q19" s="6">
        <f t="shared" si="1"/>
        <v>3433199699</v>
      </c>
    </row>
    <row r="20" spans="1:17" x14ac:dyDescent="0.55000000000000004">
      <c r="A20" s="1" t="s">
        <v>107</v>
      </c>
      <c r="C20" s="6">
        <v>0</v>
      </c>
      <c r="D20" s="6"/>
      <c r="E20" s="6">
        <v>2480285727</v>
      </c>
      <c r="F20" s="6"/>
      <c r="G20" s="6">
        <v>0</v>
      </c>
      <c r="H20" s="6"/>
      <c r="I20" s="6">
        <f t="shared" si="0"/>
        <v>2480285727</v>
      </c>
      <c r="J20" s="6"/>
      <c r="K20" s="6">
        <v>0</v>
      </c>
      <c r="L20" s="6"/>
      <c r="M20" s="6">
        <v>10476323143</v>
      </c>
      <c r="N20" s="6"/>
      <c r="O20" s="6">
        <v>0</v>
      </c>
      <c r="P20" s="6"/>
      <c r="Q20" s="6">
        <f t="shared" si="1"/>
        <v>10476323143</v>
      </c>
    </row>
    <row r="21" spans="1:17" x14ac:dyDescent="0.55000000000000004">
      <c r="A21" s="1" t="s">
        <v>131</v>
      </c>
      <c r="C21" s="6">
        <v>0</v>
      </c>
      <c r="D21" s="6"/>
      <c r="E21" s="6">
        <v>204553471</v>
      </c>
      <c r="F21" s="6"/>
      <c r="G21" s="6">
        <v>0</v>
      </c>
      <c r="H21" s="6"/>
      <c r="I21" s="6">
        <f t="shared" si="0"/>
        <v>204553471</v>
      </c>
      <c r="J21" s="6"/>
      <c r="K21" s="6">
        <v>0</v>
      </c>
      <c r="L21" s="6"/>
      <c r="M21" s="6">
        <v>204553471</v>
      </c>
      <c r="N21" s="6"/>
      <c r="O21" s="6">
        <v>0</v>
      </c>
      <c r="P21" s="6"/>
      <c r="Q21" s="6">
        <f t="shared" si="1"/>
        <v>204553471</v>
      </c>
    </row>
    <row r="22" spans="1:17" x14ac:dyDescent="0.55000000000000004">
      <c r="A22" s="1" t="s">
        <v>137</v>
      </c>
      <c r="C22" s="6">
        <v>0</v>
      </c>
      <c r="D22" s="6"/>
      <c r="E22" s="6">
        <v>342593039</v>
      </c>
      <c r="F22" s="6"/>
      <c r="G22" s="6">
        <v>0</v>
      </c>
      <c r="H22" s="6"/>
      <c r="I22" s="6">
        <f t="shared" si="0"/>
        <v>342593039</v>
      </c>
      <c r="J22" s="6"/>
      <c r="K22" s="6">
        <v>0</v>
      </c>
      <c r="L22" s="6"/>
      <c r="M22" s="6">
        <v>342593039</v>
      </c>
      <c r="N22" s="6"/>
      <c r="O22" s="6">
        <v>0</v>
      </c>
      <c r="P22" s="6"/>
      <c r="Q22" s="6">
        <f t="shared" si="1"/>
        <v>342593039</v>
      </c>
    </row>
    <row r="23" spans="1:17" x14ac:dyDescent="0.55000000000000004">
      <c r="A23" s="1" t="s">
        <v>110</v>
      </c>
      <c r="C23" s="6">
        <v>0</v>
      </c>
      <c r="D23" s="6"/>
      <c r="E23" s="6">
        <v>704034126</v>
      </c>
      <c r="F23" s="6"/>
      <c r="G23" s="6">
        <v>0</v>
      </c>
      <c r="H23" s="6"/>
      <c r="I23" s="6">
        <f t="shared" si="0"/>
        <v>704034126</v>
      </c>
      <c r="J23" s="6"/>
      <c r="K23" s="6">
        <v>0</v>
      </c>
      <c r="L23" s="6"/>
      <c r="M23" s="6">
        <v>2295019508</v>
      </c>
      <c r="N23" s="6"/>
      <c r="O23" s="6">
        <v>0</v>
      </c>
      <c r="P23" s="6"/>
      <c r="Q23" s="6">
        <f t="shared" si="1"/>
        <v>2295019508</v>
      </c>
    </row>
    <row r="24" spans="1:17" x14ac:dyDescent="0.55000000000000004">
      <c r="A24" s="1" t="s">
        <v>122</v>
      </c>
      <c r="C24" s="6">
        <v>0</v>
      </c>
      <c r="D24" s="6"/>
      <c r="E24" s="6">
        <v>28968897</v>
      </c>
      <c r="F24" s="6"/>
      <c r="G24" s="6">
        <v>0</v>
      </c>
      <c r="H24" s="6"/>
      <c r="I24" s="6">
        <f t="shared" si="0"/>
        <v>28968897</v>
      </c>
      <c r="J24" s="6"/>
      <c r="K24" s="6">
        <v>0</v>
      </c>
      <c r="L24" s="6"/>
      <c r="M24" s="6">
        <v>28968897</v>
      </c>
      <c r="N24" s="6"/>
      <c r="O24" s="6">
        <v>0</v>
      </c>
      <c r="P24" s="6"/>
      <c r="Q24" s="6">
        <f t="shared" si="1"/>
        <v>28968897</v>
      </c>
    </row>
    <row r="25" spans="1:17" x14ac:dyDescent="0.55000000000000004">
      <c r="A25" s="1" t="s">
        <v>128</v>
      </c>
      <c r="C25" s="6">
        <v>0</v>
      </c>
      <c r="D25" s="6"/>
      <c r="E25" s="6">
        <v>123101352</v>
      </c>
      <c r="F25" s="6"/>
      <c r="G25" s="6">
        <v>0</v>
      </c>
      <c r="H25" s="6"/>
      <c r="I25" s="6">
        <f t="shared" si="0"/>
        <v>123101352</v>
      </c>
      <c r="J25" s="6"/>
      <c r="K25" s="6">
        <v>0</v>
      </c>
      <c r="L25" s="6"/>
      <c r="M25" s="6">
        <v>123101352</v>
      </c>
      <c r="N25" s="6"/>
      <c r="O25" s="6">
        <v>0</v>
      </c>
      <c r="P25" s="6"/>
      <c r="Q25" s="6">
        <f t="shared" si="1"/>
        <v>123101352</v>
      </c>
    </row>
    <row r="26" spans="1:17" x14ac:dyDescent="0.55000000000000004">
      <c r="A26" s="1" t="s">
        <v>134</v>
      </c>
      <c r="C26" s="6">
        <v>0</v>
      </c>
      <c r="D26" s="6"/>
      <c r="E26" s="6">
        <v>156818650</v>
      </c>
      <c r="F26" s="6"/>
      <c r="G26" s="6">
        <v>0</v>
      </c>
      <c r="H26" s="6"/>
      <c r="I26" s="6">
        <f t="shared" si="0"/>
        <v>156818650</v>
      </c>
      <c r="J26" s="6"/>
      <c r="K26" s="6">
        <v>0</v>
      </c>
      <c r="L26" s="6"/>
      <c r="M26" s="6">
        <v>156818650</v>
      </c>
      <c r="N26" s="6"/>
      <c r="O26" s="6">
        <v>0</v>
      </c>
      <c r="P26" s="6"/>
      <c r="Q26" s="6">
        <f t="shared" si="1"/>
        <v>156818650</v>
      </c>
    </row>
    <row r="27" spans="1:17" x14ac:dyDescent="0.55000000000000004">
      <c r="A27" s="1" t="s">
        <v>125</v>
      </c>
      <c r="C27" s="6">
        <v>0</v>
      </c>
      <c r="D27" s="6"/>
      <c r="E27" s="6">
        <v>65410450</v>
      </c>
      <c r="F27" s="6"/>
      <c r="G27" s="6">
        <v>0</v>
      </c>
      <c r="H27" s="6"/>
      <c r="I27" s="6">
        <f t="shared" si="0"/>
        <v>65410450</v>
      </c>
      <c r="J27" s="6"/>
      <c r="K27" s="6">
        <v>0</v>
      </c>
      <c r="L27" s="6"/>
      <c r="M27" s="6">
        <v>65410450</v>
      </c>
      <c r="N27" s="6"/>
      <c r="O27" s="6">
        <v>0</v>
      </c>
      <c r="P27" s="6"/>
      <c r="Q27" s="6">
        <f t="shared" si="1"/>
        <v>65410450</v>
      </c>
    </row>
    <row r="28" spans="1:17" x14ac:dyDescent="0.55000000000000004">
      <c r="A28" s="1" t="s">
        <v>98</v>
      </c>
      <c r="C28" s="6">
        <v>0</v>
      </c>
      <c r="D28" s="6"/>
      <c r="E28" s="6">
        <v>116837070</v>
      </c>
      <c r="F28" s="6"/>
      <c r="G28" s="6">
        <v>0</v>
      </c>
      <c r="H28" s="6"/>
      <c r="I28" s="6">
        <f t="shared" si="0"/>
        <v>116837070</v>
      </c>
      <c r="J28" s="6"/>
      <c r="K28" s="6">
        <v>0</v>
      </c>
      <c r="L28" s="6"/>
      <c r="M28" s="6">
        <v>118700931</v>
      </c>
      <c r="N28" s="6"/>
      <c r="O28" s="6">
        <v>0</v>
      </c>
      <c r="P28" s="6"/>
      <c r="Q28" s="6">
        <f t="shared" si="1"/>
        <v>118700931</v>
      </c>
    </row>
    <row r="29" spans="1:17" ht="24.75" thickBot="1" x14ac:dyDescent="0.6">
      <c r="C29" s="16">
        <f>SUM(C8:C28)</f>
        <v>3616553999</v>
      </c>
      <c r="E29" s="16">
        <f>SUM(E8:E28)</f>
        <v>13208107576</v>
      </c>
      <c r="G29" s="16">
        <f>SUM(G8:G28)</f>
        <v>1998155908</v>
      </c>
      <c r="I29" s="16">
        <f>SUM(I8:I28)</f>
        <v>18822817483</v>
      </c>
      <c r="K29" s="16">
        <f>SUM(K8:K28)</f>
        <v>7198702089</v>
      </c>
      <c r="M29" s="16">
        <f>SUM(M8:M28)</f>
        <v>32334689857</v>
      </c>
      <c r="O29" s="16">
        <f>SUM(O8:O28)</f>
        <v>1998155908</v>
      </c>
      <c r="Q29" s="16">
        <f>SUM(Q8:Q28)</f>
        <v>41531547854</v>
      </c>
    </row>
    <row r="30" spans="1:17" ht="24.75" thickTop="1" x14ac:dyDescent="0.55000000000000004">
      <c r="C30" s="3"/>
      <c r="E30" s="3"/>
      <c r="G30" s="3"/>
      <c r="K30" s="3"/>
      <c r="M30" s="3"/>
      <c r="O30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A3" sqref="A3:K3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 x14ac:dyDescent="0.55000000000000004">
      <c r="A3" s="20" t="s">
        <v>156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 x14ac:dyDescent="0.55000000000000004">
      <c r="A6" s="22" t="s">
        <v>189</v>
      </c>
      <c r="B6" s="22" t="s">
        <v>189</v>
      </c>
      <c r="C6" s="22" t="s">
        <v>189</v>
      </c>
      <c r="E6" s="22" t="s">
        <v>158</v>
      </c>
      <c r="F6" s="22" t="s">
        <v>158</v>
      </c>
      <c r="G6" s="22" t="s">
        <v>158</v>
      </c>
      <c r="I6" s="22" t="s">
        <v>159</v>
      </c>
      <c r="J6" s="22" t="s">
        <v>159</v>
      </c>
      <c r="K6" s="22" t="s">
        <v>159</v>
      </c>
    </row>
    <row r="7" spans="1:11" ht="24.75" x14ac:dyDescent="0.55000000000000004">
      <c r="A7" s="22" t="s">
        <v>190</v>
      </c>
      <c r="C7" s="22" t="s">
        <v>143</v>
      </c>
      <c r="E7" s="22" t="s">
        <v>191</v>
      </c>
      <c r="G7" s="22" t="s">
        <v>192</v>
      </c>
      <c r="I7" s="22" t="s">
        <v>191</v>
      </c>
      <c r="K7" s="22" t="s">
        <v>192</v>
      </c>
    </row>
    <row r="8" spans="1:11" x14ac:dyDescent="0.55000000000000004">
      <c r="A8" s="1" t="s">
        <v>149</v>
      </c>
      <c r="C8" s="4" t="s">
        <v>150</v>
      </c>
      <c r="D8" s="4"/>
      <c r="E8" s="5">
        <v>342955385</v>
      </c>
      <c r="F8" s="4"/>
      <c r="G8" s="10">
        <f>E8/$E$10</f>
        <v>0.2774245554109549</v>
      </c>
      <c r="H8" s="4"/>
      <c r="I8" s="5">
        <v>342955385</v>
      </c>
      <c r="J8" s="4"/>
      <c r="K8" s="10">
        <f>I8/$I$10</f>
        <v>0.23097261714015296</v>
      </c>
    </row>
    <row r="9" spans="1:11" x14ac:dyDescent="0.55000000000000004">
      <c r="A9" s="1" t="s">
        <v>153</v>
      </c>
      <c r="C9" s="4" t="s">
        <v>154</v>
      </c>
      <c r="D9" s="4"/>
      <c r="E9" s="5">
        <v>893255968</v>
      </c>
      <c r="F9" s="4"/>
      <c r="G9" s="10">
        <f>E9/$E$10</f>
        <v>0.7225754445890451</v>
      </c>
      <c r="H9" s="4"/>
      <c r="I9" s="5">
        <v>1141875974</v>
      </c>
      <c r="J9" s="4"/>
      <c r="K9" s="10">
        <f>I9/$I$10</f>
        <v>0.76902738285984706</v>
      </c>
    </row>
    <row r="10" spans="1:11" ht="24.75" thickBot="1" x14ac:dyDescent="0.6">
      <c r="E10" s="12">
        <f>SUM(E8:E9)</f>
        <v>1236211353</v>
      </c>
      <c r="G10" s="19">
        <f>SUM(G8:G9)</f>
        <v>1</v>
      </c>
      <c r="I10" s="12">
        <f>SUM(I8:I9)</f>
        <v>1484831359</v>
      </c>
      <c r="K10" s="19">
        <f>SUM(K8:K9)</f>
        <v>1</v>
      </c>
    </row>
    <row r="11" spans="1:11" ht="24.75" thickTop="1" x14ac:dyDescent="0.55000000000000004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7" sqref="E17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0" t="s">
        <v>0</v>
      </c>
      <c r="B2" s="20"/>
      <c r="C2" s="20"/>
      <c r="D2" s="20"/>
      <c r="E2" s="20"/>
    </row>
    <row r="3" spans="1:5" ht="24.75" x14ac:dyDescent="0.55000000000000004">
      <c r="A3" s="20" t="s">
        <v>156</v>
      </c>
      <c r="B3" s="20"/>
      <c r="C3" s="20"/>
      <c r="D3" s="20"/>
      <c r="E3" s="20"/>
    </row>
    <row r="4" spans="1:5" ht="24.75" x14ac:dyDescent="0.55000000000000004">
      <c r="A4" s="20" t="s">
        <v>2</v>
      </c>
      <c r="B4" s="20"/>
      <c r="C4" s="20"/>
      <c r="D4" s="20"/>
      <c r="E4" s="20"/>
    </row>
    <row r="5" spans="1:5" ht="24" customHeight="1" x14ac:dyDescent="0.55000000000000004">
      <c r="C5" s="21" t="s">
        <v>158</v>
      </c>
      <c r="E5" s="14" t="s">
        <v>200</v>
      </c>
    </row>
    <row r="6" spans="1:5" ht="24" customHeight="1" x14ac:dyDescent="0.55000000000000004">
      <c r="A6" s="21" t="s">
        <v>193</v>
      </c>
      <c r="C6" s="22"/>
      <c r="E6" s="15" t="s">
        <v>201</v>
      </c>
    </row>
    <row r="7" spans="1:5" ht="24.75" x14ac:dyDescent="0.55000000000000004">
      <c r="A7" s="22" t="s">
        <v>193</v>
      </c>
      <c r="C7" s="22" t="s">
        <v>146</v>
      </c>
      <c r="E7" s="22" t="s">
        <v>146</v>
      </c>
    </row>
    <row r="8" spans="1:5" x14ac:dyDescent="0.55000000000000004">
      <c r="A8" s="1" t="s">
        <v>199</v>
      </c>
      <c r="C8" s="5">
        <v>1989992349</v>
      </c>
      <c r="E8" s="5">
        <v>2555794046</v>
      </c>
    </row>
    <row r="9" spans="1:5" ht="25.5" thickBot="1" x14ac:dyDescent="0.65">
      <c r="A9" s="2" t="s">
        <v>165</v>
      </c>
      <c r="C9" s="12">
        <f>SUM(C8)</f>
        <v>1989992349</v>
      </c>
      <c r="E9" s="12">
        <f>SUM(E8)</f>
        <v>2555794046</v>
      </c>
    </row>
    <row r="10" spans="1:5" ht="24.75" thickTop="1" x14ac:dyDescent="0.55000000000000004"/>
  </sheetData>
  <mergeCells count="7">
    <mergeCell ref="E7"/>
    <mergeCell ref="A4:E4"/>
    <mergeCell ref="A3:E3"/>
    <mergeCell ref="A2:E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4"/>
  <sheetViews>
    <sheetView rightToLeft="1" topLeftCell="A55" workbookViewId="0">
      <selection activeCell="Y63" sqref="Y63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.85546875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 x14ac:dyDescent="0.55000000000000004">
      <c r="A6" s="21" t="s">
        <v>3</v>
      </c>
      <c r="C6" s="22" t="s">
        <v>197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 x14ac:dyDescent="0.55000000000000004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 x14ac:dyDescent="0.55000000000000004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 x14ac:dyDescent="0.55000000000000004">
      <c r="A9" s="1" t="s">
        <v>15</v>
      </c>
      <c r="C9" s="6">
        <v>9160874</v>
      </c>
      <c r="D9" s="6"/>
      <c r="E9" s="6">
        <v>19823706544</v>
      </c>
      <c r="F9" s="6"/>
      <c r="G9" s="6">
        <v>19687965020.951401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9160874</v>
      </c>
      <c r="R9" s="6"/>
      <c r="S9" s="6">
        <v>2251</v>
      </c>
      <c r="T9" s="6"/>
      <c r="U9" s="6">
        <v>19823706544</v>
      </c>
      <c r="V9" s="6"/>
      <c r="W9" s="6">
        <v>20498431666.124699</v>
      </c>
      <c r="X9" s="6"/>
      <c r="Y9" s="10">
        <v>5.0696647146786719E-3</v>
      </c>
    </row>
    <row r="10" spans="1:25" x14ac:dyDescent="0.55000000000000004">
      <c r="A10" s="1" t="s">
        <v>16</v>
      </c>
      <c r="C10" s="6">
        <v>1412218</v>
      </c>
      <c r="D10" s="6"/>
      <c r="E10" s="6">
        <v>5645631668</v>
      </c>
      <c r="F10" s="6"/>
      <c r="G10" s="6">
        <v>8254433981.052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1412218</v>
      </c>
      <c r="R10" s="6"/>
      <c r="S10" s="6">
        <v>6010</v>
      </c>
      <c r="T10" s="6"/>
      <c r="U10" s="6">
        <v>5645631668</v>
      </c>
      <c r="V10" s="6"/>
      <c r="W10" s="6">
        <v>8436929970.4289999</v>
      </c>
      <c r="X10" s="6"/>
      <c r="Y10" s="10">
        <v>2.0866184724748333E-3</v>
      </c>
    </row>
    <row r="11" spans="1:25" x14ac:dyDescent="0.55000000000000004">
      <c r="A11" s="1" t="s">
        <v>17</v>
      </c>
      <c r="C11" s="6">
        <v>12110123</v>
      </c>
      <c r="D11" s="6"/>
      <c r="E11" s="6">
        <v>51113958868</v>
      </c>
      <c r="F11" s="6"/>
      <c r="G11" s="6">
        <v>52365594791.452499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12110123</v>
      </c>
      <c r="R11" s="6"/>
      <c r="S11" s="6">
        <v>4042</v>
      </c>
      <c r="T11" s="6"/>
      <c r="U11" s="6">
        <v>51113958868</v>
      </c>
      <c r="V11" s="6"/>
      <c r="W11" s="6">
        <v>48657869918.862297</v>
      </c>
      <c r="X11" s="6"/>
      <c r="Y11" s="10">
        <v>1.2034046810846409E-2</v>
      </c>
    </row>
    <row r="12" spans="1:25" x14ac:dyDescent="0.55000000000000004">
      <c r="A12" s="1" t="s">
        <v>18</v>
      </c>
      <c r="C12" s="6">
        <v>7477734</v>
      </c>
      <c r="D12" s="6"/>
      <c r="E12" s="6">
        <v>31040554368</v>
      </c>
      <c r="F12" s="6"/>
      <c r="G12" s="6">
        <v>44748113725.853996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7477734</v>
      </c>
      <c r="R12" s="6"/>
      <c r="S12" s="6">
        <v>6520</v>
      </c>
      <c r="T12" s="6"/>
      <c r="U12" s="6">
        <v>31040554368</v>
      </c>
      <c r="V12" s="6"/>
      <c r="W12" s="6">
        <v>48464734467.204002</v>
      </c>
      <c r="X12" s="6"/>
      <c r="Y12" s="10">
        <v>1.1986280620711791E-2</v>
      </c>
    </row>
    <row r="13" spans="1:25" x14ac:dyDescent="0.55000000000000004">
      <c r="A13" s="1" t="s">
        <v>19</v>
      </c>
      <c r="C13" s="6">
        <v>800654</v>
      </c>
      <c r="D13" s="6"/>
      <c r="E13" s="6">
        <v>67489755300</v>
      </c>
      <c r="F13" s="6"/>
      <c r="G13" s="6">
        <v>80583873505.875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800654</v>
      </c>
      <c r="R13" s="6"/>
      <c r="S13" s="6">
        <v>98500</v>
      </c>
      <c r="T13" s="6"/>
      <c r="U13" s="6">
        <v>67489755300</v>
      </c>
      <c r="V13" s="6"/>
      <c r="W13" s="6">
        <v>78395175706.949997</v>
      </c>
      <c r="X13" s="6"/>
      <c r="Y13" s="10">
        <v>1.9388666535857763E-2</v>
      </c>
    </row>
    <row r="14" spans="1:25" x14ac:dyDescent="0.55000000000000004">
      <c r="A14" s="1" t="s">
        <v>20</v>
      </c>
      <c r="C14" s="6">
        <v>282524</v>
      </c>
      <c r="D14" s="6"/>
      <c r="E14" s="6">
        <v>7250405655</v>
      </c>
      <c r="F14" s="6"/>
      <c r="G14" s="6">
        <v>50200683068.25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282524</v>
      </c>
      <c r="R14" s="6"/>
      <c r="S14" s="6">
        <v>175070</v>
      </c>
      <c r="T14" s="6"/>
      <c r="U14" s="6">
        <v>7250405655</v>
      </c>
      <c r="V14" s="6"/>
      <c r="W14" s="6">
        <v>49167180893.753998</v>
      </c>
      <c r="X14" s="6"/>
      <c r="Y14" s="10">
        <v>1.2160009417169802E-2</v>
      </c>
    </row>
    <row r="15" spans="1:25" x14ac:dyDescent="0.55000000000000004">
      <c r="A15" s="1" t="s">
        <v>21</v>
      </c>
      <c r="C15" s="6">
        <v>2805925</v>
      </c>
      <c r="D15" s="6"/>
      <c r="E15" s="6">
        <v>33002041239</v>
      </c>
      <c r="F15" s="6"/>
      <c r="G15" s="6">
        <v>35255863992.599998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2805925</v>
      </c>
      <c r="R15" s="6"/>
      <c r="S15" s="6">
        <v>12550</v>
      </c>
      <c r="T15" s="6"/>
      <c r="U15" s="6">
        <v>33002041239</v>
      </c>
      <c r="V15" s="6"/>
      <c r="W15" s="6">
        <v>35004833315.4375</v>
      </c>
      <c r="X15" s="6"/>
      <c r="Y15" s="10">
        <v>8.6573827301994703E-3</v>
      </c>
    </row>
    <row r="16" spans="1:25" x14ac:dyDescent="0.55000000000000004">
      <c r="A16" s="1" t="s">
        <v>22</v>
      </c>
      <c r="C16" s="6">
        <v>114343</v>
      </c>
      <c r="D16" s="6"/>
      <c r="E16" s="6">
        <v>4340917652</v>
      </c>
      <c r="F16" s="6"/>
      <c r="G16" s="6">
        <v>5544464513.3369999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114343</v>
      </c>
      <c r="R16" s="6"/>
      <c r="S16" s="6">
        <v>48000</v>
      </c>
      <c r="T16" s="6"/>
      <c r="U16" s="6">
        <v>4340917652</v>
      </c>
      <c r="V16" s="6"/>
      <c r="W16" s="6">
        <v>5455807639.1999998</v>
      </c>
      <c r="X16" s="6"/>
      <c r="Y16" s="10">
        <v>1.3493283744353715E-3</v>
      </c>
    </row>
    <row r="17" spans="1:25" x14ac:dyDescent="0.55000000000000004">
      <c r="A17" s="1" t="s">
        <v>23</v>
      </c>
      <c r="C17" s="6">
        <v>619339</v>
      </c>
      <c r="D17" s="6"/>
      <c r="E17" s="6">
        <v>28070302758</v>
      </c>
      <c r="F17" s="6"/>
      <c r="G17" s="6">
        <v>79721027777.695496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619339</v>
      </c>
      <c r="R17" s="6"/>
      <c r="S17" s="6">
        <v>130400</v>
      </c>
      <c r="T17" s="6"/>
      <c r="U17" s="6">
        <v>28070302758</v>
      </c>
      <c r="V17" s="6"/>
      <c r="W17" s="6">
        <v>80281272856.679993</v>
      </c>
      <c r="X17" s="6"/>
      <c r="Y17" s="10">
        <v>1.9855135401582936E-2</v>
      </c>
    </row>
    <row r="18" spans="1:25" x14ac:dyDescent="0.55000000000000004">
      <c r="A18" s="1" t="s">
        <v>24</v>
      </c>
      <c r="C18" s="6">
        <v>1663269</v>
      </c>
      <c r="D18" s="6"/>
      <c r="E18" s="6">
        <v>75613072649</v>
      </c>
      <c r="F18" s="6"/>
      <c r="G18" s="6">
        <v>124746958856.00301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1663269</v>
      </c>
      <c r="R18" s="6"/>
      <c r="S18" s="6">
        <v>78710</v>
      </c>
      <c r="T18" s="6"/>
      <c r="U18" s="6">
        <v>75613072649</v>
      </c>
      <c r="V18" s="6"/>
      <c r="W18" s="6">
        <v>130136953367.21001</v>
      </c>
      <c r="X18" s="6"/>
      <c r="Y18" s="10">
        <v>3.2185424295255685E-2</v>
      </c>
    </row>
    <row r="19" spans="1:25" x14ac:dyDescent="0.55000000000000004">
      <c r="A19" s="1" t="s">
        <v>25</v>
      </c>
      <c r="C19" s="6">
        <v>562425</v>
      </c>
      <c r="D19" s="6"/>
      <c r="E19" s="6">
        <v>28736627396</v>
      </c>
      <c r="F19" s="6"/>
      <c r="G19" s="6">
        <v>50205255698.25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562425</v>
      </c>
      <c r="R19" s="6"/>
      <c r="S19" s="6">
        <v>79800</v>
      </c>
      <c r="T19" s="6"/>
      <c r="U19" s="6">
        <v>28736627396</v>
      </c>
      <c r="V19" s="6"/>
      <c r="W19" s="6">
        <v>44614469985.75</v>
      </c>
      <c r="X19" s="6"/>
      <c r="Y19" s="10">
        <v>1.1034034600053266E-2</v>
      </c>
    </row>
    <row r="20" spans="1:25" x14ac:dyDescent="0.55000000000000004">
      <c r="A20" s="1" t="s">
        <v>26</v>
      </c>
      <c r="C20" s="6">
        <v>4594037</v>
      </c>
      <c r="D20" s="6"/>
      <c r="E20" s="6">
        <v>26770801689</v>
      </c>
      <c r="F20" s="6"/>
      <c r="G20" s="6">
        <v>23121214655.480499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4594037</v>
      </c>
      <c r="R20" s="6"/>
      <c r="S20" s="6">
        <v>4551</v>
      </c>
      <c r="T20" s="6"/>
      <c r="U20" s="6">
        <v>26770801689</v>
      </c>
      <c r="V20" s="6"/>
      <c r="W20" s="6">
        <v>20783062985.797298</v>
      </c>
      <c r="X20" s="6"/>
      <c r="Y20" s="10">
        <v>5.1400596298380227E-3</v>
      </c>
    </row>
    <row r="21" spans="1:25" x14ac:dyDescent="0.55000000000000004">
      <c r="A21" s="1" t="s">
        <v>27</v>
      </c>
      <c r="C21" s="6">
        <v>2732631</v>
      </c>
      <c r="D21" s="6"/>
      <c r="E21" s="6">
        <v>32318826837</v>
      </c>
      <c r="F21" s="6"/>
      <c r="G21" s="6">
        <v>52616122648.303497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2732631</v>
      </c>
      <c r="R21" s="6"/>
      <c r="S21" s="6">
        <v>20030</v>
      </c>
      <c r="T21" s="6"/>
      <c r="U21" s="6">
        <v>32318826837</v>
      </c>
      <c r="V21" s="6"/>
      <c r="W21" s="6">
        <v>54408928066.366501</v>
      </c>
      <c r="X21" s="6"/>
      <c r="Y21" s="10">
        <v>1.3456396434337355E-2</v>
      </c>
    </row>
    <row r="22" spans="1:25" x14ac:dyDescent="0.55000000000000004">
      <c r="A22" s="1" t="s">
        <v>28</v>
      </c>
      <c r="C22" s="6">
        <v>11103495</v>
      </c>
      <c r="D22" s="6"/>
      <c r="E22" s="6">
        <v>76933965612</v>
      </c>
      <c r="F22" s="6"/>
      <c r="G22" s="6">
        <v>128806798819.433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11103495</v>
      </c>
      <c r="R22" s="6"/>
      <c r="S22" s="6">
        <v>12620</v>
      </c>
      <c r="T22" s="6"/>
      <c r="U22" s="6">
        <v>76933965612</v>
      </c>
      <c r="V22" s="6"/>
      <c r="W22" s="6">
        <v>139292356563.94501</v>
      </c>
      <c r="X22" s="6"/>
      <c r="Y22" s="10">
        <v>3.4449735306514559E-2</v>
      </c>
    </row>
    <row r="23" spans="1:25" x14ac:dyDescent="0.55000000000000004">
      <c r="A23" s="1" t="s">
        <v>29</v>
      </c>
      <c r="C23" s="6">
        <v>1500000</v>
      </c>
      <c r="D23" s="6"/>
      <c r="E23" s="6">
        <v>13669189634</v>
      </c>
      <c r="F23" s="6"/>
      <c r="G23" s="6">
        <v>17430666750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1500000</v>
      </c>
      <c r="R23" s="6"/>
      <c r="S23" s="6">
        <v>12660</v>
      </c>
      <c r="T23" s="6"/>
      <c r="U23" s="6">
        <v>13669189634</v>
      </c>
      <c r="V23" s="6"/>
      <c r="W23" s="6">
        <v>18877009500</v>
      </c>
      <c r="X23" s="6"/>
      <c r="Y23" s="10">
        <v>4.6686551702858408E-3</v>
      </c>
    </row>
    <row r="24" spans="1:25" x14ac:dyDescent="0.55000000000000004">
      <c r="A24" s="1" t="s">
        <v>30</v>
      </c>
      <c r="C24" s="6">
        <v>3569950</v>
      </c>
      <c r="D24" s="6"/>
      <c r="E24" s="6">
        <v>12848250050</v>
      </c>
      <c r="F24" s="6"/>
      <c r="G24" s="6">
        <v>12243045351.375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3569950</v>
      </c>
      <c r="R24" s="6"/>
      <c r="S24" s="6">
        <v>2419</v>
      </c>
      <c r="T24" s="6"/>
      <c r="U24" s="6">
        <v>12848250050</v>
      </c>
      <c r="V24" s="6"/>
      <c r="W24" s="6">
        <v>8584326581.1525002</v>
      </c>
      <c r="X24" s="6"/>
      <c r="Y24" s="10">
        <v>2.1230725489924554E-3</v>
      </c>
    </row>
    <row r="25" spans="1:25" x14ac:dyDescent="0.55000000000000004">
      <c r="A25" s="1" t="s">
        <v>31</v>
      </c>
      <c r="C25" s="6">
        <v>3869557</v>
      </c>
      <c r="D25" s="6"/>
      <c r="E25" s="6">
        <v>33795638140</v>
      </c>
      <c r="F25" s="6"/>
      <c r="G25" s="6">
        <v>31964690358.913502</v>
      </c>
      <c r="H25" s="6"/>
      <c r="I25" s="6">
        <v>0</v>
      </c>
      <c r="J25" s="6"/>
      <c r="K25" s="6">
        <v>0</v>
      </c>
      <c r="L25" s="6"/>
      <c r="M25" s="6">
        <v>-554185</v>
      </c>
      <c r="N25" s="6"/>
      <c r="O25" s="6">
        <v>4933793124</v>
      </c>
      <c r="P25" s="6"/>
      <c r="Q25" s="6">
        <v>3315372</v>
      </c>
      <c r="R25" s="6"/>
      <c r="S25" s="6">
        <v>9810</v>
      </c>
      <c r="T25" s="6"/>
      <c r="U25" s="6">
        <v>28955539976</v>
      </c>
      <c r="V25" s="6"/>
      <c r="W25" s="6">
        <v>32330282714.046001</v>
      </c>
      <c r="X25" s="6"/>
      <c r="Y25" s="10">
        <v>7.9959138416354457E-3</v>
      </c>
    </row>
    <row r="26" spans="1:25" x14ac:dyDescent="0.55000000000000004">
      <c r="A26" s="1" t="s">
        <v>32</v>
      </c>
      <c r="C26" s="6">
        <v>589908</v>
      </c>
      <c r="D26" s="6"/>
      <c r="E26" s="6">
        <v>15919316502</v>
      </c>
      <c r="F26" s="6"/>
      <c r="G26" s="6">
        <v>17662309187.688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589908</v>
      </c>
      <c r="R26" s="6"/>
      <c r="S26" s="6">
        <v>34010</v>
      </c>
      <c r="T26" s="6"/>
      <c r="U26" s="6">
        <v>15919316502</v>
      </c>
      <c r="V26" s="6"/>
      <c r="W26" s="6">
        <v>19943397592.074001</v>
      </c>
      <c r="X26" s="6"/>
      <c r="Y26" s="10">
        <v>4.9323938879885865E-3</v>
      </c>
    </row>
    <row r="27" spans="1:25" x14ac:dyDescent="0.55000000000000004">
      <c r="A27" s="1" t="s">
        <v>33</v>
      </c>
      <c r="C27" s="6">
        <v>1091408</v>
      </c>
      <c r="D27" s="6"/>
      <c r="E27" s="6">
        <v>35477702847</v>
      </c>
      <c r="F27" s="6"/>
      <c r="G27" s="6">
        <v>25983693231.48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1091408</v>
      </c>
      <c r="R27" s="6"/>
      <c r="S27" s="6">
        <v>23750</v>
      </c>
      <c r="T27" s="6"/>
      <c r="U27" s="6">
        <v>35477702847</v>
      </c>
      <c r="V27" s="6"/>
      <c r="W27" s="6">
        <v>25766710407</v>
      </c>
      <c r="X27" s="6"/>
      <c r="Y27" s="10">
        <v>6.372613509724543E-3</v>
      </c>
    </row>
    <row r="28" spans="1:25" x14ac:dyDescent="0.55000000000000004">
      <c r="A28" s="1" t="s">
        <v>34</v>
      </c>
      <c r="C28" s="6">
        <v>1120448</v>
      </c>
      <c r="D28" s="6"/>
      <c r="E28" s="6">
        <v>29589700089</v>
      </c>
      <c r="F28" s="6"/>
      <c r="G28" s="6">
        <v>37478741902.559998</v>
      </c>
      <c r="H28" s="6"/>
      <c r="I28" s="6">
        <v>0</v>
      </c>
      <c r="J28" s="6"/>
      <c r="K28" s="6">
        <v>0</v>
      </c>
      <c r="L28" s="6"/>
      <c r="M28" s="6">
        <v>-1120448</v>
      </c>
      <c r="N28" s="6"/>
      <c r="O28" s="6">
        <v>49266561837</v>
      </c>
      <c r="P28" s="6"/>
      <c r="Q28" s="6">
        <v>0</v>
      </c>
      <c r="R28" s="6"/>
      <c r="S28" s="6">
        <v>0</v>
      </c>
      <c r="T28" s="6"/>
      <c r="U28" s="6">
        <v>0</v>
      </c>
      <c r="V28" s="6"/>
      <c r="W28" s="6">
        <v>0</v>
      </c>
      <c r="X28" s="6"/>
      <c r="Y28" s="10">
        <v>0</v>
      </c>
    </row>
    <row r="29" spans="1:25" x14ac:dyDescent="0.55000000000000004">
      <c r="A29" s="1" t="s">
        <v>35</v>
      </c>
      <c r="C29" s="6">
        <v>1790384</v>
      </c>
      <c r="D29" s="6"/>
      <c r="E29" s="6">
        <v>32988658468</v>
      </c>
      <c r="F29" s="6"/>
      <c r="G29" s="6">
        <v>35292069997.416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1790384</v>
      </c>
      <c r="R29" s="6"/>
      <c r="S29" s="6">
        <v>20600</v>
      </c>
      <c r="T29" s="6"/>
      <c r="U29" s="6">
        <v>32988658468</v>
      </c>
      <c r="V29" s="6"/>
      <c r="W29" s="6">
        <v>36662463033.120003</v>
      </c>
      <c r="X29" s="6"/>
      <c r="Y29" s="10">
        <v>9.0673471131637248E-3</v>
      </c>
    </row>
    <row r="30" spans="1:25" x14ac:dyDescent="0.55000000000000004">
      <c r="A30" s="1" t="s">
        <v>36</v>
      </c>
      <c r="C30" s="6">
        <v>185603029</v>
      </c>
      <c r="D30" s="6"/>
      <c r="E30" s="6">
        <v>95759048892</v>
      </c>
      <c r="F30" s="6"/>
      <c r="G30" s="6">
        <v>79703434502.258408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185603029</v>
      </c>
      <c r="R30" s="6"/>
      <c r="S30" s="6">
        <v>432</v>
      </c>
      <c r="T30" s="6"/>
      <c r="U30" s="6">
        <v>95759048892</v>
      </c>
      <c r="V30" s="6"/>
      <c r="W30" s="6">
        <v>79703434502.258408</v>
      </c>
      <c r="X30" s="6"/>
      <c r="Y30" s="10">
        <v>1.9712224628509488E-2</v>
      </c>
    </row>
    <row r="31" spans="1:25" x14ac:dyDescent="0.55000000000000004">
      <c r="A31" s="1" t="s">
        <v>37</v>
      </c>
      <c r="C31" s="6">
        <v>17656929</v>
      </c>
      <c r="D31" s="6"/>
      <c r="E31" s="6">
        <v>17713532509</v>
      </c>
      <c r="F31" s="6"/>
      <c r="G31" s="6">
        <v>17920459548.171501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17656929</v>
      </c>
      <c r="R31" s="6"/>
      <c r="S31" s="6">
        <v>1040</v>
      </c>
      <c r="T31" s="6"/>
      <c r="U31" s="6">
        <v>17713532509</v>
      </c>
      <c r="V31" s="6"/>
      <c r="W31" s="6">
        <v>18253945083.348</v>
      </c>
      <c r="X31" s="6"/>
      <c r="Y31" s="10">
        <v>4.5145591038393256E-3</v>
      </c>
    </row>
    <row r="32" spans="1:25" x14ac:dyDescent="0.55000000000000004">
      <c r="A32" s="1" t="s">
        <v>38</v>
      </c>
      <c r="C32" s="6">
        <v>5354926</v>
      </c>
      <c r="D32" s="6"/>
      <c r="E32" s="6">
        <v>24638731267</v>
      </c>
      <c r="F32" s="6"/>
      <c r="G32" s="6">
        <v>23687635646.834999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5354926</v>
      </c>
      <c r="R32" s="6"/>
      <c r="S32" s="6">
        <v>5020</v>
      </c>
      <c r="T32" s="6"/>
      <c r="U32" s="6">
        <v>24638731267</v>
      </c>
      <c r="V32" s="6"/>
      <c r="W32" s="6">
        <v>26721782235.306</v>
      </c>
      <c r="X32" s="6"/>
      <c r="Y32" s="10">
        <v>6.6088215292848E-3</v>
      </c>
    </row>
    <row r="33" spans="1:25" x14ac:dyDescent="0.55000000000000004">
      <c r="A33" s="1" t="s">
        <v>39</v>
      </c>
      <c r="C33" s="6">
        <v>3644694</v>
      </c>
      <c r="D33" s="6"/>
      <c r="E33" s="6">
        <v>28533422033</v>
      </c>
      <c r="F33" s="6"/>
      <c r="G33" s="6">
        <v>22498880119.047001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3644694</v>
      </c>
      <c r="R33" s="6"/>
      <c r="S33" s="6">
        <v>6860</v>
      </c>
      <c r="T33" s="6"/>
      <c r="U33" s="6">
        <v>28533422033</v>
      </c>
      <c r="V33" s="6"/>
      <c r="W33" s="6">
        <v>24853835365.001999</v>
      </c>
      <c r="X33" s="6"/>
      <c r="Y33" s="10">
        <v>6.146841584110537E-3</v>
      </c>
    </row>
    <row r="34" spans="1:25" x14ac:dyDescent="0.55000000000000004">
      <c r="A34" s="1" t="s">
        <v>40</v>
      </c>
      <c r="C34" s="6">
        <v>1721862</v>
      </c>
      <c r="D34" s="6"/>
      <c r="E34" s="6">
        <v>7292180635</v>
      </c>
      <c r="F34" s="6"/>
      <c r="G34" s="6">
        <v>14514511490.927999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1721862</v>
      </c>
      <c r="R34" s="6"/>
      <c r="S34" s="6">
        <v>8990</v>
      </c>
      <c r="T34" s="6"/>
      <c r="U34" s="6">
        <v>7292180635</v>
      </c>
      <c r="V34" s="6"/>
      <c r="W34" s="6">
        <v>15387436120.688999</v>
      </c>
      <c r="X34" s="6"/>
      <c r="Y34" s="10">
        <v>3.8056151427109152E-3</v>
      </c>
    </row>
    <row r="35" spans="1:25" x14ac:dyDescent="0.55000000000000004">
      <c r="A35" s="1" t="s">
        <v>41</v>
      </c>
      <c r="C35" s="6">
        <v>5802574</v>
      </c>
      <c r="D35" s="6"/>
      <c r="E35" s="6">
        <v>42601767766</v>
      </c>
      <c r="F35" s="6"/>
      <c r="G35" s="6">
        <v>82886859599.139008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5802574</v>
      </c>
      <c r="R35" s="6"/>
      <c r="S35" s="6">
        <v>14960</v>
      </c>
      <c r="T35" s="6"/>
      <c r="U35" s="6">
        <v>42601767766</v>
      </c>
      <c r="V35" s="6"/>
      <c r="W35" s="6">
        <v>86290008323.112</v>
      </c>
      <c r="X35" s="6"/>
      <c r="Y35" s="10">
        <v>2.1341213686506069E-2</v>
      </c>
    </row>
    <row r="36" spans="1:25" x14ac:dyDescent="0.55000000000000004">
      <c r="A36" s="1" t="s">
        <v>42</v>
      </c>
      <c r="C36" s="6">
        <v>6291977</v>
      </c>
      <c r="D36" s="6"/>
      <c r="E36" s="6">
        <v>65838106909</v>
      </c>
      <c r="F36" s="6"/>
      <c r="G36" s="6">
        <v>89064645852.744003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6291977</v>
      </c>
      <c r="R36" s="6"/>
      <c r="S36" s="6">
        <v>14770</v>
      </c>
      <c r="T36" s="6"/>
      <c r="U36" s="6">
        <v>65838106909</v>
      </c>
      <c r="V36" s="6"/>
      <c r="W36" s="6">
        <v>92379551913.274506</v>
      </c>
      <c r="X36" s="6"/>
      <c r="Y36" s="10">
        <v>2.2847277407398576E-2</v>
      </c>
    </row>
    <row r="37" spans="1:25" x14ac:dyDescent="0.55000000000000004">
      <c r="A37" s="1" t="s">
        <v>43</v>
      </c>
      <c r="C37" s="6">
        <v>4004972</v>
      </c>
      <c r="D37" s="6"/>
      <c r="E37" s="6">
        <v>68750932482</v>
      </c>
      <c r="F37" s="6"/>
      <c r="G37" s="6">
        <v>79901528301.162003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4004972</v>
      </c>
      <c r="R37" s="6"/>
      <c r="S37" s="6">
        <v>22280</v>
      </c>
      <c r="T37" s="6"/>
      <c r="U37" s="6">
        <v>68750932482</v>
      </c>
      <c r="V37" s="6"/>
      <c r="W37" s="6">
        <v>88699853041.848007</v>
      </c>
      <c r="X37" s="6"/>
      <c r="Y37" s="10">
        <v>2.1937215611795818E-2</v>
      </c>
    </row>
    <row r="38" spans="1:25" x14ac:dyDescent="0.55000000000000004">
      <c r="A38" s="1" t="s">
        <v>44</v>
      </c>
      <c r="C38" s="6">
        <v>4303548</v>
      </c>
      <c r="D38" s="6"/>
      <c r="E38" s="6">
        <v>36473548148</v>
      </c>
      <c r="F38" s="6"/>
      <c r="G38" s="6">
        <v>35335800006.444</v>
      </c>
      <c r="H38" s="6"/>
      <c r="I38" s="6">
        <v>0</v>
      </c>
      <c r="J38" s="6"/>
      <c r="K38" s="6">
        <v>0</v>
      </c>
      <c r="L38" s="6"/>
      <c r="M38" s="6">
        <v>-1676345</v>
      </c>
      <c r="N38" s="6"/>
      <c r="O38" s="6">
        <v>15145466650</v>
      </c>
      <c r="P38" s="6"/>
      <c r="Q38" s="6">
        <v>2627203</v>
      </c>
      <c r="R38" s="6"/>
      <c r="S38" s="6">
        <v>9130</v>
      </c>
      <c r="T38" s="6"/>
      <c r="U38" s="6">
        <v>22266142992</v>
      </c>
      <c r="V38" s="6"/>
      <c r="W38" s="6">
        <v>23843644527.829498</v>
      </c>
      <c r="X38" s="6"/>
      <c r="Y38" s="10">
        <v>5.8970015511889684E-3</v>
      </c>
    </row>
    <row r="39" spans="1:25" x14ac:dyDescent="0.55000000000000004">
      <c r="A39" s="1" t="s">
        <v>45</v>
      </c>
      <c r="C39" s="6">
        <v>2765140</v>
      </c>
      <c r="D39" s="6"/>
      <c r="E39" s="6">
        <v>39049876152</v>
      </c>
      <c r="F39" s="6"/>
      <c r="G39" s="6">
        <v>42687115586.010002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2765140</v>
      </c>
      <c r="R39" s="6"/>
      <c r="S39" s="6">
        <v>14060</v>
      </c>
      <c r="T39" s="6"/>
      <c r="U39" s="6">
        <v>39049876152</v>
      </c>
      <c r="V39" s="6"/>
      <c r="W39" s="6">
        <v>38646545083.019997</v>
      </c>
      <c r="X39" s="6"/>
      <c r="Y39" s="10">
        <v>9.5580495690022384E-3</v>
      </c>
    </row>
    <row r="40" spans="1:25" x14ac:dyDescent="0.55000000000000004">
      <c r="A40" s="1" t="s">
        <v>46</v>
      </c>
      <c r="C40" s="6">
        <v>20714387</v>
      </c>
      <c r="D40" s="6"/>
      <c r="E40" s="6">
        <v>48616112008</v>
      </c>
      <c r="F40" s="6"/>
      <c r="G40" s="6">
        <v>31319118460.3694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20714387</v>
      </c>
      <c r="R40" s="6"/>
      <c r="S40" s="6">
        <v>1663</v>
      </c>
      <c r="T40" s="6"/>
      <c r="U40" s="6">
        <v>48616112008</v>
      </c>
      <c r="V40" s="6"/>
      <c r="W40" s="6">
        <v>34243059828.792999</v>
      </c>
      <c r="X40" s="6"/>
      <c r="Y40" s="10">
        <v>8.4689811866705805E-3</v>
      </c>
    </row>
    <row r="41" spans="1:25" x14ac:dyDescent="0.55000000000000004">
      <c r="A41" s="1" t="s">
        <v>47</v>
      </c>
      <c r="C41" s="6">
        <v>15007</v>
      </c>
      <c r="D41" s="6"/>
      <c r="E41" s="6">
        <v>111761391</v>
      </c>
      <c r="F41" s="6"/>
      <c r="G41" s="6">
        <v>223168916.91600001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15007</v>
      </c>
      <c r="R41" s="6"/>
      <c r="S41" s="6">
        <v>15870</v>
      </c>
      <c r="T41" s="6"/>
      <c r="U41" s="6">
        <v>111761391</v>
      </c>
      <c r="V41" s="6"/>
      <c r="W41" s="6">
        <v>236744031.51449999</v>
      </c>
      <c r="X41" s="6"/>
      <c r="Y41" s="10">
        <v>5.8551448351206499E-5</v>
      </c>
    </row>
    <row r="42" spans="1:25" x14ac:dyDescent="0.55000000000000004">
      <c r="A42" s="1" t="s">
        <v>48</v>
      </c>
      <c r="C42" s="6">
        <v>1953499</v>
      </c>
      <c r="D42" s="6"/>
      <c r="E42" s="6">
        <v>41739937514</v>
      </c>
      <c r="F42" s="6"/>
      <c r="G42" s="6">
        <v>28992203916.5835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1953499</v>
      </c>
      <c r="R42" s="6"/>
      <c r="S42" s="6">
        <v>16550</v>
      </c>
      <c r="T42" s="6"/>
      <c r="U42" s="6">
        <v>41739937514</v>
      </c>
      <c r="V42" s="6"/>
      <c r="W42" s="6">
        <v>32138042519.7225</v>
      </c>
      <c r="X42" s="6"/>
      <c r="Y42" s="10">
        <v>7.9483690662214609E-3</v>
      </c>
    </row>
    <row r="43" spans="1:25" x14ac:dyDescent="0.55000000000000004">
      <c r="A43" s="1" t="s">
        <v>49</v>
      </c>
      <c r="C43" s="6">
        <v>824555</v>
      </c>
      <c r="D43" s="6"/>
      <c r="E43" s="6">
        <v>35921121924</v>
      </c>
      <c r="F43" s="6"/>
      <c r="G43" s="6">
        <v>52588673279.639999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824555</v>
      </c>
      <c r="R43" s="6"/>
      <c r="S43" s="6">
        <v>66910</v>
      </c>
      <c r="T43" s="6"/>
      <c r="U43" s="6">
        <v>35921121924</v>
      </c>
      <c r="V43" s="6"/>
      <c r="W43" s="6">
        <v>54842707748.452499</v>
      </c>
      <c r="X43" s="6"/>
      <c r="Y43" s="10">
        <v>1.3563678668609459E-2</v>
      </c>
    </row>
    <row r="44" spans="1:25" x14ac:dyDescent="0.55000000000000004">
      <c r="A44" s="1" t="s">
        <v>50</v>
      </c>
      <c r="C44" s="6">
        <v>397627</v>
      </c>
      <c r="D44" s="6"/>
      <c r="E44" s="6">
        <v>11414143619</v>
      </c>
      <c r="F44" s="6"/>
      <c r="G44" s="6">
        <v>13774850009.3475</v>
      </c>
      <c r="H44" s="6"/>
      <c r="I44" s="6">
        <v>0</v>
      </c>
      <c r="J44" s="6"/>
      <c r="K44" s="6">
        <v>0</v>
      </c>
      <c r="L44" s="6"/>
      <c r="M44" s="6">
        <v>-397627</v>
      </c>
      <c r="N44" s="6"/>
      <c r="O44" s="6">
        <v>13436039210</v>
      </c>
      <c r="P44" s="6"/>
      <c r="Q44" s="6">
        <v>0</v>
      </c>
      <c r="R44" s="6"/>
      <c r="S44" s="6">
        <v>0</v>
      </c>
      <c r="T44" s="6"/>
      <c r="U44" s="6">
        <v>0</v>
      </c>
      <c r="V44" s="6"/>
      <c r="W44" s="6">
        <v>0</v>
      </c>
      <c r="X44" s="6"/>
      <c r="Y44" s="10">
        <v>0</v>
      </c>
    </row>
    <row r="45" spans="1:25" x14ac:dyDescent="0.55000000000000004">
      <c r="A45" s="1" t="s">
        <v>51</v>
      </c>
      <c r="C45" s="6">
        <v>6904845</v>
      </c>
      <c r="D45" s="6"/>
      <c r="E45" s="6">
        <v>82918425441</v>
      </c>
      <c r="F45" s="6"/>
      <c r="G45" s="6">
        <v>85385188982.789993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6904845</v>
      </c>
      <c r="R45" s="6"/>
      <c r="S45" s="6">
        <v>15750</v>
      </c>
      <c r="T45" s="6"/>
      <c r="U45" s="6">
        <v>82918425441</v>
      </c>
      <c r="V45" s="6"/>
      <c r="W45" s="6">
        <v>108104238462.938</v>
      </c>
      <c r="X45" s="6"/>
      <c r="Y45" s="10">
        <v>2.6736301204372915E-2</v>
      </c>
    </row>
    <row r="46" spans="1:25" x14ac:dyDescent="0.55000000000000004">
      <c r="A46" s="1" t="s">
        <v>52</v>
      </c>
      <c r="C46" s="6">
        <v>9203071</v>
      </c>
      <c r="D46" s="6"/>
      <c r="E46" s="6">
        <v>59003891900</v>
      </c>
      <c r="F46" s="6"/>
      <c r="G46" s="6">
        <v>55164325747.126503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9203071</v>
      </c>
      <c r="R46" s="6"/>
      <c r="S46" s="6">
        <v>6170</v>
      </c>
      <c r="T46" s="6"/>
      <c r="U46" s="6">
        <v>59003891900</v>
      </c>
      <c r="V46" s="6"/>
      <c r="W46" s="6">
        <v>56445089528.983498</v>
      </c>
      <c r="X46" s="6"/>
      <c r="Y46" s="10">
        <v>1.395997915171553E-2</v>
      </c>
    </row>
    <row r="47" spans="1:25" x14ac:dyDescent="0.55000000000000004">
      <c r="A47" s="1" t="s">
        <v>53</v>
      </c>
      <c r="C47" s="6">
        <v>1146320</v>
      </c>
      <c r="D47" s="6"/>
      <c r="E47" s="6">
        <v>35853587700</v>
      </c>
      <c r="F47" s="6"/>
      <c r="G47" s="6">
        <v>25103171693.880001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1146320</v>
      </c>
      <c r="R47" s="6"/>
      <c r="S47" s="6">
        <v>23170</v>
      </c>
      <c r="T47" s="6"/>
      <c r="U47" s="6">
        <v>35853587700</v>
      </c>
      <c r="V47" s="6"/>
      <c r="W47" s="6">
        <v>26402201005.32</v>
      </c>
      <c r="X47" s="6"/>
      <c r="Y47" s="10">
        <v>6.5297828149322723E-3</v>
      </c>
    </row>
    <row r="48" spans="1:25" x14ac:dyDescent="0.55000000000000004">
      <c r="A48" s="1" t="s">
        <v>54</v>
      </c>
      <c r="C48" s="6">
        <v>5850856</v>
      </c>
      <c r="D48" s="6"/>
      <c r="E48" s="6">
        <v>47434758847</v>
      </c>
      <c r="F48" s="6"/>
      <c r="G48" s="6">
        <v>70257804354.143997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5850856</v>
      </c>
      <c r="R48" s="6"/>
      <c r="S48" s="6">
        <v>12550</v>
      </c>
      <c r="T48" s="6"/>
      <c r="U48" s="6">
        <v>47434758847</v>
      </c>
      <c r="V48" s="6"/>
      <c r="W48" s="6">
        <v>72991344755.339996</v>
      </c>
      <c r="X48" s="6"/>
      <c r="Y48" s="10">
        <v>1.805219301702075E-2</v>
      </c>
    </row>
    <row r="49" spans="1:25" x14ac:dyDescent="0.55000000000000004">
      <c r="A49" s="1" t="s">
        <v>55</v>
      </c>
      <c r="C49" s="6">
        <v>39</v>
      </c>
      <c r="D49" s="6"/>
      <c r="E49" s="6">
        <v>556636</v>
      </c>
      <c r="F49" s="6"/>
      <c r="G49" s="6">
        <v>616022.72549999994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39</v>
      </c>
      <c r="R49" s="6"/>
      <c r="S49" s="6">
        <v>17210</v>
      </c>
      <c r="T49" s="6"/>
      <c r="U49" s="6">
        <v>556636</v>
      </c>
      <c r="V49" s="6"/>
      <c r="W49" s="6">
        <v>667196.41949999996</v>
      </c>
      <c r="X49" s="6"/>
      <c r="Y49" s="10">
        <v>1.6501077744834932E-7</v>
      </c>
    </row>
    <row r="50" spans="1:25" x14ac:dyDescent="0.55000000000000004">
      <c r="A50" s="1" t="s">
        <v>56</v>
      </c>
      <c r="C50" s="6">
        <v>487852</v>
      </c>
      <c r="D50" s="6"/>
      <c r="E50" s="6">
        <v>407391063</v>
      </c>
      <c r="F50" s="6"/>
      <c r="G50" s="6">
        <v>1179881599.6998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487852</v>
      </c>
      <c r="R50" s="6"/>
      <c r="S50" s="6">
        <v>2362</v>
      </c>
      <c r="T50" s="6"/>
      <c r="U50" s="6">
        <v>407391063</v>
      </c>
      <c r="V50" s="6"/>
      <c r="W50" s="6">
        <v>1145450200.7772</v>
      </c>
      <c r="X50" s="6"/>
      <c r="Y50" s="10">
        <v>2.8329232986630797E-4</v>
      </c>
    </row>
    <row r="51" spans="1:25" x14ac:dyDescent="0.55000000000000004">
      <c r="A51" s="1" t="s">
        <v>57</v>
      </c>
      <c r="C51" s="6">
        <v>3384079</v>
      </c>
      <c r="D51" s="6"/>
      <c r="E51" s="6">
        <v>56910968674</v>
      </c>
      <c r="F51" s="6"/>
      <c r="G51" s="6">
        <v>56009663103.667503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3384079</v>
      </c>
      <c r="R51" s="6"/>
      <c r="S51" s="6">
        <v>17110</v>
      </c>
      <c r="T51" s="6"/>
      <c r="U51" s="6">
        <v>56910968674</v>
      </c>
      <c r="V51" s="6"/>
      <c r="W51" s="6">
        <v>57557077219.444504</v>
      </c>
      <c r="X51" s="6"/>
      <c r="Y51" s="10">
        <v>1.4234995545618651E-2</v>
      </c>
    </row>
    <row r="52" spans="1:25" x14ac:dyDescent="0.55000000000000004">
      <c r="A52" s="1" t="s">
        <v>58</v>
      </c>
      <c r="C52" s="6">
        <v>4025822</v>
      </c>
      <c r="D52" s="6"/>
      <c r="E52" s="6">
        <v>77502760784</v>
      </c>
      <c r="F52" s="6"/>
      <c r="G52" s="6">
        <v>123137489409.507</v>
      </c>
      <c r="H52" s="6"/>
      <c r="I52" s="6">
        <v>201291</v>
      </c>
      <c r="J52" s="6"/>
      <c r="K52" s="6">
        <v>6409903535</v>
      </c>
      <c r="L52" s="6"/>
      <c r="M52" s="6">
        <v>0</v>
      </c>
      <c r="N52" s="6"/>
      <c r="O52" s="6">
        <v>0</v>
      </c>
      <c r="P52" s="6"/>
      <c r="Q52" s="6">
        <v>4227113</v>
      </c>
      <c r="R52" s="6"/>
      <c r="S52" s="6">
        <v>31000</v>
      </c>
      <c r="T52" s="6"/>
      <c r="U52" s="6">
        <v>83912664319</v>
      </c>
      <c r="V52" s="6"/>
      <c r="W52" s="6">
        <v>130260812007.14999</v>
      </c>
      <c r="X52" s="6"/>
      <c r="Y52" s="10">
        <v>3.2216056969342141E-2</v>
      </c>
    </row>
    <row r="53" spans="1:25" x14ac:dyDescent="0.55000000000000004">
      <c r="A53" s="1" t="s">
        <v>59</v>
      </c>
      <c r="C53" s="6">
        <v>621795</v>
      </c>
      <c r="D53" s="6"/>
      <c r="E53" s="6">
        <v>10805350054</v>
      </c>
      <c r="F53" s="6"/>
      <c r="G53" s="6">
        <v>2779574652.91575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621795</v>
      </c>
      <c r="R53" s="6"/>
      <c r="S53" s="6">
        <v>6220</v>
      </c>
      <c r="T53" s="6"/>
      <c r="U53" s="6">
        <v>10805350054</v>
      </c>
      <c r="V53" s="6"/>
      <c r="W53" s="6">
        <v>3844552888.8449998</v>
      </c>
      <c r="X53" s="6"/>
      <c r="Y53" s="10">
        <v>9.5083343163775884E-4</v>
      </c>
    </row>
    <row r="54" spans="1:25" x14ac:dyDescent="0.55000000000000004">
      <c r="A54" s="1" t="s">
        <v>60</v>
      </c>
      <c r="C54" s="6">
        <v>6358289</v>
      </c>
      <c r="D54" s="6"/>
      <c r="E54" s="6">
        <v>22105318146</v>
      </c>
      <c r="F54" s="6"/>
      <c r="G54" s="6">
        <v>47845860856.0065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6358289</v>
      </c>
      <c r="R54" s="6"/>
      <c r="S54" s="6">
        <v>7540</v>
      </c>
      <c r="T54" s="6"/>
      <c r="U54" s="6">
        <v>22105318146</v>
      </c>
      <c r="V54" s="6"/>
      <c r="W54" s="6">
        <v>47656247140.593002</v>
      </c>
      <c r="X54" s="6"/>
      <c r="Y54" s="10">
        <v>1.1786325827157598E-2</v>
      </c>
    </row>
    <row r="55" spans="1:25" x14ac:dyDescent="0.55000000000000004">
      <c r="A55" s="1" t="s">
        <v>61</v>
      </c>
      <c r="C55" s="6">
        <v>715408</v>
      </c>
      <c r="D55" s="6"/>
      <c r="E55" s="6">
        <v>20151515415</v>
      </c>
      <c r="F55" s="6"/>
      <c r="G55" s="6">
        <v>34953087495.959999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715408</v>
      </c>
      <c r="R55" s="6"/>
      <c r="S55" s="6">
        <v>53850</v>
      </c>
      <c r="T55" s="6"/>
      <c r="U55" s="6">
        <v>20151515415</v>
      </c>
      <c r="V55" s="6"/>
      <c r="W55" s="6">
        <v>38295498711.239998</v>
      </c>
      <c r="X55" s="6"/>
      <c r="Y55" s="10">
        <v>9.4712289071478915E-3</v>
      </c>
    </row>
    <row r="56" spans="1:25" x14ac:dyDescent="0.55000000000000004">
      <c r="A56" s="1" t="s">
        <v>62</v>
      </c>
      <c r="C56" s="6">
        <v>5166679</v>
      </c>
      <c r="D56" s="6"/>
      <c r="E56" s="6">
        <v>102711850593</v>
      </c>
      <c r="F56" s="6"/>
      <c r="G56" s="6">
        <v>93833573739.286499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5166679</v>
      </c>
      <c r="R56" s="6"/>
      <c r="S56" s="6">
        <v>19230</v>
      </c>
      <c r="T56" s="6"/>
      <c r="U56" s="6">
        <v>102711850593</v>
      </c>
      <c r="V56" s="6"/>
      <c r="W56" s="6">
        <v>98764073508.838501</v>
      </c>
      <c r="X56" s="6"/>
      <c r="Y56" s="10">
        <v>2.4426294982027197E-2</v>
      </c>
    </row>
    <row r="57" spans="1:25" x14ac:dyDescent="0.55000000000000004">
      <c r="A57" s="1" t="s">
        <v>63</v>
      </c>
      <c r="C57" s="6">
        <v>5990219</v>
      </c>
      <c r="D57" s="6"/>
      <c r="E57" s="6">
        <v>22088253394</v>
      </c>
      <c r="F57" s="6"/>
      <c r="G57" s="6">
        <v>25771410108.399601</v>
      </c>
      <c r="H57" s="6"/>
      <c r="I57" s="6">
        <v>0</v>
      </c>
      <c r="J57" s="6"/>
      <c r="K57" s="6">
        <v>0</v>
      </c>
      <c r="L57" s="6"/>
      <c r="M57" s="6">
        <v>-2717334</v>
      </c>
      <c r="N57" s="6"/>
      <c r="O57" s="6">
        <v>13427571103</v>
      </c>
      <c r="P57" s="6"/>
      <c r="Q57" s="6">
        <v>3272885</v>
      </c>
      <c r="R57" s="6"/>
      <c r="S57" s="6">
        <v>5103</v>
      </c>
      <c r="T57" s="6"/>
      <c r="U57" s="6">
        <v>12068392363</v>
      </c>
      <c r="V57" s="6"/>
      <c r="W57" s="6">
        <v>16602158038.677799</v>
      </c>
      <c r="X57" s="6"/>
      <c r="Y57" s="10">
        <v>4.1060397286538288E-3</v>
      </c>
    </row>
    <row r="58" spans="1:25" x14ac:dyDescent="0.55000000000000004">
      <c r="A58" s="1" t="s">
        <v>64</v>
      </c>
      <c r="C58" s="6">
        <v>6411150</v>
      </c>
      <c r="D58" s="6"/>
      <c r="E58" s="6">
        <v>112713108502</v>
      </c>
      <c r="F58" s="6"/>
      <c r="G58" s="6">
        <v>137274498758.55</v>
      </c>
      <c r="H58" s="6"/>
      <c r="I58" s="6">
        <v>0</v>
      </c>
      <c r="J58" s="6"/>
      <c r="K58" s="6">
        <v>0</v>
      </c>
      <c r="L58" s="6"/>
      <c r="M58" s="6">
        <v>-1595723</v>
      </c>
      <c r="N58" s="6"/>
      <c r="O58" s="6">
        <v>31380044676</v>
      </c>
      <c r="P58" s="6"/>
      <c r="Q58" s="6">
        <v>4815427</v>
      </c>
      <c r="R58" s="6"/>
      <c r="S58" s="6">
        <v>21190</v>
      </c>
      <c r="T58" s="6"/>
      <c r="U58" s="6">
        <v>84659030913</v>
      </c>
      <c r="V58" s="6"/>
      <c r="W58" s="6">
        <v>101431766686.127</v>
      </c>
      <c r="X58" s="6"/>
      <c r="Y58" s="10">
        <v>2.5086067894939286E-2</v>
      </c>
    </row>
    <row r="59" spans="1:25" x14ac:dyDescent="0.55000000000000004">
      <c r="A59" s="1" t="s">
        <v>65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v>867919</v>
      </c>
      <c r="J59" s="6"/>
      <c r="K59" s="6">
        <v>15537842173</v>
      </c>
      <c r="L59" s="6"/>
      <c r="M59" s="6">
        <v>0</v>
      </c>
      <c r="N59" s="6"/>
      <c r="O59" s="6">
        <v>0</v>
      </c>
      <c r="P59" s="6"/>
      <c r="Q59" s="6">
        <v>867919</v>
      </c>
      <c r="R59" s="6"/>
      <c r="S59" s="6">
        <v>17800</v>
      </c>
      <c r="T59" s="6"/>
      <c r="U59" s="6">
        <v>15537842173</v>
      </c>
      <c r="V59" s="6"/>
      <c r="W59" s="6">
        <v>15357036875</v>
      </c>
      <c r="X59" s="6"/>
      <c r="Y59" s="10">
        <v>3.7980968122487339E-3</v>
      </c>
    </row>
    <row r="60" spans="1:25" x14ac:dyDescent="0.55000000000000004">
      <c r="A60" s="1" t="s">
        <v>66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v>2905886</v>
      </c>
      <c r="J60" s="6"/>
      <c r="K60" s="6">
        <v>35191785904</v>
      </c>
      <c r="L60" s="6"/>
      <c r="M60" s="6">
        <v>0</v>
      </c>
      <c r="N60" s="6"/>
      <c r="O60" s="6">
        <v>0</v>
      </c>
      <c r="P60" s="6"/>
      <c r="Q60" s="6">
        <v>2905886</v>
      </c>
      <c r="R60" s="6"/>
      <c r="S60" s="6">
        <v>11530</v>
      </c>
      <c r="T60" s="6"/>
      <c r="U60" s="6">
        <v>35191785904</v>
      </c>
      <c r="V60" s="6"/>
      <c r="W60" s="6">
        <v>33305511629.799</v>
      </c>
      <c r="X60" s="6"/>
      <c r="Y60" s="10">
        <v>8.2371071047814166E-3</v>
      </c>
    </row>
    <row r="61" spans="1:25" ht="24.75" thickBot="1" x14ac:dyDescent="0.6">
      <c r="E61" s="7"/>
      <c r="G61" s="8">
        <f>SUM(SUM(G9:G60))</f>
        <v>2307708619594.2236</v>
      </c>
      <c r="K61" s="8">
        <f>SUM(K9:K60)</f>
        <v>57139531612</v>
      </c>
      <c r="O61" s="8">
        <f>SUM(O9:O60)</f>
        <v>127589476600</v>
      </c>
      <c r="P61" s="6"/>
      <c r="U61" s="8">
        <f>SUM(U9:U60)</f>
        <v>1836515230327</v>
      </c>
      <c r="W61" s="8">
        <f>SUM(W9:W60)</f>
        <v>2330166513410.7646</v>
      </c>
      <c r="Y61" s="11">
        <f>SUM(Y9:Y60)</f>
        <v>0.57629594033218579</v>
      </c>
    </row>
    <row r="62" spans="1:25" ht="24.75" thickTop="1" x14ac:dyDescent="0.55000000000000004">
      <c r="G62" s="3"/>
      <c r="P62" s="6"/>
      <c r="W62" s="3"/>
    </row>
    <row r="63" spans="1:25" x14ac:dyDescent="0.55000000000000004">
      <c r="G63" s="3"/>
      <c r="P63" s="6"/>
      <c r="W63" s="3"/>
      <c r="Y63" s="3"/>
    </row>
    <row r="64" spans="1:25" x14ac:dyDescent="0.55000000000000004">
      <c r="G64" s="9"/>
      <c r="P64" s="6"/>
      <c r="Y64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topLeftCell="L7" workbookViewId="0">
      <selection activeCell="AK15" sqref="AK15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 x14ac:dyDescent="0.55000000000000004">
      <c r="A6" s="22" t="s">
        <v>68</v>
      </c>
      <c r="B6" s="22" t="s">
        <v>68</v>
      </c>
      <c r="C6" s="22" t="s">
        <v>68</v>
      </c>
      <c r="D6" s="22" t="s">
        <v>68</v>
      </c>
      <c r="E6" s="22" t="s">
        <v>68</v>
      </c>
      <c r="F6" s="22" t="s">
        <v>68</v>
      </c>
      <c r="G6" s="22" t="s">
        <v>68</v>
      </c>
      <c r="H6" s="22" t="s">
        <v>68</v>
      </c>
      <c r="I6" s="22" t="s">
        <v>68</v>
      </c>
      <c r="J6" s="22" t="s">
        <v>68</v>
      </c>
      <c r="K6" s="22" t="s">
        <v>68</v>
      </c>
      <c r="L6" s="22" t="s">
        <v>68</v>
      </c>
      <c r="M6" s="22" t="s">
        <v>68</v>
      </c>
      <c r="O6" s="22" t="s">
        <v>197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 x14ac:dyDescent="0.55000000000000004">
      <c r="A7" s="21" t="s">
        <v>69</v>
      </c>
      <c r="C7" s="21" t="s">
        <v>70</v>
      </c>
      <c r="E7" s="21" t="s">
        <v>71</v>
      </c>
      <c r="G7" s="21" t="s">
        <v>72</v>
      </c>
      <c r="I7" s="21" t="s">
        <v>73</v>
      </c>
      <c r="K7" s="21" t="s">
        <v>74</v>
      </c>
      <c r="M7" s="21" t="s">
        <v>67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75</v>
      </c>
      <c r="AG7" s="21" t="s">
        <v>8</v>
      </c>
      <c r="AI7" s="21" t="s">
        <v>9</v>
      </c>
      <c r="AK7" s="21" t="s">
        <v>13</v>
      </c>
    </row>
    <row r="8" spans="1:37" ht="24.75" x14ac:dyDescent="0.55000000000000004">
      <c r="A8" s="22" t="s">
        <v>69</v>
      </c>
      <c r="C8" s="22" t="s">
        <v>70</v>
      </c>
      <c r="E8" s="22" t="s">
        <v>71</v>
      </c>
      <c r="G8" s="22" t="s">
        <v>72</v>
      </c>
      <c r="I8" s="22" t="s">
        <v>73</v>
      </c>
      <c r="K8" s="22" t="s">
        <v>74</v>
      </c>
      <c r="M8" s="22" t="s">
        <v>67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75</v>
      </c>
      <c r="AG8" s="22" t="s">
        <v>8</v>
      </c>
      <c r="AI8" s="22" t="s">
        <v>9</v>
      </c>
      <c r="AK8" s="22" t="s">
        <v>13</v>
      </c>
    </row>
    <row r="9" spans="1:37" x14ac:dyDescent="0.55000000000000004">
      <c r="A9" s="1" t="s">
        <v>76</v>
      </c>
      <c r="C9" s="4" t="s">
        <v>77</v>
      </c>
      <c r="D9" s="4"/>
      <c r="E9" s="4" t="s">
        <v>77</v>
      </c>
      <c r="F9" s="4"/>
      <c r="G9" s="4" t="s">
        <v>78</v>
      </c>
      <c r="H9" s="4"/>
      <c r="I9" s="4" t="s">
        <v>79</v>
      </c>
      <c r="J9" s="4"/>
      <c r="K9" s="5">
        <v>0</v>
      </c>
      <c r="L9" s="4"/>
      <c r="M9" s="5">
        <v>0</v>
      </c>
      <c r="N9" s="4"/>
      <c r="O9" s="5">
        <v>67467</v>
      </c>
      <c r="P9" s="4"/>
      <c r="Q9" s="5">
        <v>59367805876</v>
      </c>
      <c r="R9" s="4"/>
      <c r="S9" s="5">
        <v>66712769118</v>
      </c>
      <c r="T9" s="4"/>
      <c r="U9" s="5">
        <v>0</v>
      </c>
      <c r="V9" s="4"/>
      <c r="W9" s="5">
        <v>0</v>
      </c>
      <c r="X9" s="4"/>
      <c r="Y9" s="5">
        <v>67467</v>
      </c>
      <c r="Z9" s="4"/>
      <c r="AA9" s="5">
        <v>67467000000</v>
      </c>
      <c r="AB9" s="4"/>
      <c r="AC9" s="5"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10">
        <v>0</v>
      </c>
    </row>
    <row r="10" spans="1:37" x14ac:dyDescent="0.55000000000000004">
      <c r="A10" s="1" t="s">
        <v>80</v>
      </c>
      <c r="C10" s="4" t="s">
        <v>77</v>
      </c>
      <c r="D10" s="4"/>
      <c r="E10" s="4" t="s">
        <v>77</v>
      </c>
      <c r="F10" s="4"/>
      <c r="G10" s="4" t="s">
        <v>81</v>
      </c>
      <c r="H10" s="4"/>
      <c r="I10" s="4" t="s">
        <v>82</v>
      </c>
      <c r="J10" s="4"/>
      <c r="K10" s="5">
        <v>0</v>
      </c>
      <c r="L10" s="4"/>
      <c r="M10" s="5">
        <v>0</v>
      </c>
      <c r="N10" s="4"/>
      <c r="O10" s="5">
        <v>60440</v>
      </c>
      <c r="P10" s="4"/>
      <c r="Q10" s="5">
        <v>50116126380</v>
      </c>
      <c r="R10" s="4"/>
      <c r="S10" s="5">
        <v>58749117792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60440</v>
      </c>
      <c r="AD10" s="4"/>
      <c r="AE10" s="5">
        <v>989100</v>
      </c>
      <c r="AF10" s="4"/>
      <c r="AG10" s="5">
        <v>50116126380</v>
      </c>
      <c r="AH10" s="4"/>
      <c r="AI10" s="5">
        <v>59770368656</v>
      </c>
      <c r="AJ10" s="4"/>
      <c r="AK10" s="10">
        <v>1.4782385984163707E-2</v>
      </c>
    </row>
    <row r="11" spans="1:37" x14ac:dyDescent="0.55000000000000004">
      <c r="A11" s="1" t="s">
        <v>83</v>
      </c>
      <c r="C11" s="4" t="s">
        <v>77</v>
      </c>
      <c r="D11" s="4"/>
      <c r="E11" s="4" t="s">
        <v>77</v>
      </c>
      <c r="F11" s="4"/>
      <c r="G11" s="4" t="s">
        <v>84</v>
      </c>
      <c r="H11" s="4"/>
      <c r="I11" s="4" t="s">
        <v>85</v>
      </c>
      <c r="J11" s="4"/>
      <c r="K11" s="5">
        <v>0</v>
      </c>
      <c r="L11" s="4"/>
      <c r="M11" s="5">
        <v>0</v>
      </c>
      <c r="N11" s="4"/>
      <c r="O11" s="5">
        <v>108280</v>
      </c>
      <c r="P11" s="4"/>
      <c r="Q11" s="5">
        <v>85680597299</v>
      </c>
      <c r="R11" s="4"/>
      <c r="S11" s="5">
        <v>104295879344</v>
      </c>
      <c r="T11" s="4"/>
      <c r="U11" s="5">
        <v>25000</v>
      </c>
      <c r="V11" s="4"/>
      <c r="W11" s="5">
        <v>24129372653</v>
      </c>
      <c r="X11" s="4"/>
      <c r="Y11" s="5">
        <v>0</v>
      </c>
      <c r="Z11" s="4"/>
      <c r="AA11" s="5">
        <v>0</v>
      </c>
      <c r="AB11" s="4"/>
      <c r="AC11" s="5">
        <v>133280</v>
      </c>
      <c r="AD11" s="4"/>
      <c r="AE11" s="5">
        <v>980210</v>
      </c>
      <c r="AF11" s="4"/>
      <c r="AG11" s="5">
        <v>109809969952</v>
      </c>
      <c r="AH11" s="4"/>
      <c r="AI11" s="5">
        <v>130618709867</v>
      </c>
      <c r="AJ11" s="4"/>
      <c r="AK11" s="10">
        <v>3.2304572138750882E-2</v>
      </c>
    </row>
    <row r="12" spans="1:37" x14ac:dyDescent="0.55000000000000004">
      <c r="A12" s="1" t="s">
        <v>86</v>
      </c>
      <c r="C12" s="4" t="s">
        <v>77</v>
      </c>
      <c r="D12" s="4"/>
      <c r="E12" s="4" t="s">
        <v>77</v>
      </c>
      <c r="F12" s="4"/>
      <c r="G12" s="4" t="s">
        <v>87</v>
      </c>
      <c r="H12" s="4"/>
      <c r="I12" s="4" t="s">
        <v>88</v>
      </c>
      <c r="J12" s="4"/>
      <c r="K12" s="5">
        <v>0</v>
      </c>
      <c r="L12" s="4"/>
      <c r="M12" s="5">
        <v>0</v>
      </c>
      <c r="N12" s="4"/>
      <c r="O12" s="5">
        <v>53372</v>
      </c>
      <c r="P12" s="4"/>
      <c r="Q12" s="5">
        <v>45802449074</v>
      </c>
      <c r="R12" s="4"/>
      <c r="S12" s="5">
        <v>50595489705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4"/>
      <c r="AC12" s="5">
        <v>53372</v>
      </c>
      <c r="AD12" s="4"/>
      <c r="AE12" s="5">
        <v>962920</v>
      </c>
      <c r="AF12" s="4"/>
      <c r="AG12" s="5">
        <v>45802449074</v>
      </c>
      <c r="AH12" s="4"/>
      <c r="AI12" s="5">
        <v>51383651264</v>
      </c>
      <c r="AJ12" s="4"/>
      <c r="AK12" s="10">
        <v>1.2708186068446816E-2</v>
      </c>
    </row>
    <row r="13" spans="1:37" x14ac:dyDescent="0.55000000000000004">
      <c r="A13" s="1" t="s">
        <v>89</v>
      </c>
      <c r="C13" s="4" t="s">
        <v>77</v>
      </c>
      <c r="D13" s="4"/>
      <c r="E13" s="4" t="s">
        <v>77</v>
      </c>
      <c r="F13" s="4"/>
      <c r="G13" s="4" t="s">
        <v>90</v>
      </c>
      <c r="H13" s="4"/>
      <c r="I13" s="4" t="s">
        <v>91</v>
      </c>
      <c r="J13" s="4"/>
      <c r="K13" s="5">
        <v>0</v>
      </c>
      <c r="L13" s="4"/>
      <c r="M13" s="5">
        <v>0</v>
      </c>
      <c r="N13" s="4"/>
      <c r="O13" s="5">
        <v>44004</v>
      </c>
      <c r="P13" s="4"/>
      <c r="Q13" s="5">
        <v>37517214933</v>
      </c>
      <c r="R13" s="4"/>
      <c r="S13" s="5">
        <v>41566123854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4"/>
      <c r="AC13" s="5">
        <v>44004</v>
      </c>
      <c r="AD13" s="4"/>
      <c r="AE13" s="5">
        <v>959010</v>
      </c>
      <c r="AF13" s="4"/>
      <c r="AG13" s="5">
        <v>37517214933</v>
      </c>
      <c r="AH13" s="4"/>
      <c r="AI13" s="5">
        <v>42192627239</v>
      </c>
      <c r="AJ13" s="4"/>
      <c r="AK13" s="10">
        <v>1.04350653268093E-2</v>
      </c>
    </row>
    <row r="14" spans="1:37" x14ac:dyDescent="0.55000000000000004">
      <c r="A14" s="1" t="s">
        <v>92</v>
      </c>
      <c r="C14" s="4" t="s">
        <v>77</v>
      </c>
      <c r="D14" s="4"/>
      <c r="E14" s="4" t="s">
        <v>77</v>
      </c>
      <c r="F14" s="4"/>
      <c r="G14" s="4" t="s">
        <v>93</v>
      </c>
      <c r="H14" s="4"/>
      <c r="I14" s="4" t="s">
        <v>94</v>
      </c>
      <c r="J14" s="4"/>
      <c r="K14" s="5">
        <v>0</v>
      </c>
      <c r="L14" s="4"/>
      <c r="M14" s="5">
        <v>0</v>
      </c>
      <c r="N14" s="4"/>
      <c r="O14" s="5">
        <v>32215</v>
      </c>
      <c r="P14" s="4"/>
      <c r="Q14" s="5">
        <v>28775400102</v>
      </c>
      <c r="R14" s="4"/>
      <c r="S14" s="5">
        <v>31738585188</v>
      </c>
      <c r="T14" s="4"/>
      <c r="U14" s="5">
        <v>0</v>
      </c>
      <c r="V14" s="4"/>
      <c r="W14" s="5">
        <v>0</v>
      </c>
      <c r="X14" s="4"/>
      <c r="Y14" s="5">
        <v>32215</v>
      </c>
      <c r="Z14" s="4"/>
      <c r="AA14" s="5">
        <v>32215000000</v>
      </c>
      <c r="AB14" s="4"/>
      <c r="AC14" s="5">
        <v>0</v>
      </c>
      <c r="AD14" s="4"/>
      <c r="AE14" s="5">
        <v>0</v>
      </c>
      <c r="AF14" s="4"/>
      <c r="AG14" s="5">
        <v>0</v>
      </c>
      <c r="AH14" s="4"/>
      <c r="AI14" s="5">
        <v>0</v>
      </c>
      <c r="AJ14" s="4"/>
      <c r="AK14" s="10">
        <v>0</v>
      </c>
    </row>
    <row r="15" spans="1:37" x14ac:dyDescent="0.55000000000000004">
      <c r="A15" s="1" t="s">
        <v>95</v>
      </c>
      <c r="C15" s="4" t="s">
        <v>77</v>
      </c>
      <c r="D15" s="4"/>
      <c r="E15" s="4" t="s">
        <v>77</v>
      </c>
      <c r="F15" s="4"/>
      <c r="G15" s="4" t="s">
        <v>96</v>
      </c>
      <c r="H15" s="4"/>
      <c r="I15" s="4" t="s">
        <v>97</v>
      </c>
      <c r="J15" s="4"/>
      <c r="K15" s="5">
        <v>0</v>
      </c>
      <c r="L15" s="4"/>
      <c r="M15" s="5">
        <v>0</v>
      </c>
      <c r="N15" s="4"/>
      <c r="O15" s="5">
        <v>130000</v>
      </c>
      <c r="P15" s="4"/>
      <c r="Q15" s="5">
        <v>109109020074</v>
      </c>
      <c r="R15" s="4"/>
      <c r="S15" s="5">
        <v>120536248844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4"/>
      <c r="AC15" s="5">
        <v>130000</v>
      </c>
      <c r="AD15" s="4"/>
      <c r="AE15" s="5">
        <v>942000</v>
      </c>
      <c r="AF15" s="4"/>
      <c r="AG15" s="5">
        <v>109109020074</v>
      </c>
      <c r="AH15" s="4"/>
      <c r="AI15" s="5">
        <v>122437804125</v>
      </c>
      <c r="AJ15" s="4"/>
      <c r="AK15" s="10">
        <v>3.0281273485963246E-2</v>
      </c>
    </row>
    <row r="16" spans="1:37" x14ac:dyDescent="0.55000000000000004">
      <c r="A16" s="1" t="s">
        <v>98</v>
      </c>
      <c r="C16" s="4" t="s">
        <v>77</v>
      </c>
      <c r="D16" s="4"/>
      <c r="E16" s="4" t="s">
        <v>77</v>
      </c>
      <c r="F16" s="4"/>
      <c r="G16" s="4" t="s">
        <v>99</v>
      </c>
      <c r="H16" s="4"/>
      <c r="I16" s="4" t="s">
        <v>100</v>
      </c>
      <c r="J16" s="4"/>
      <c r="K16" s="5">
        <v>0</v>
      </c>
      <c r="L16" s="4"/>
      <c r="M16" s="5">
        <v>0</v>
      </c>
      <c r="N16" s="4"/>
      <c r="O16" s="5">
        <v>12525</v>
      </c>
      <c r="P16" s="4"/>
      <c r="Q16" s="5">
        <v>7117934191</v>
      </c>
      <c r="R16" s="4"/>
      <c r="S16" s="5">
        <v>7119798052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4"/>
      <c r="AC16" s="5">
        <v>12525</v>
      </c>
      <c r="AD16" s="4"/>
      <c r="AE16" s="5">
        <v>577880</v>
      </c>
      <c r="AF16" s="4"/>
      <c r="AG16" s="5">
        <v>7117934191</v>
      </c>
      <c r="AH16" s="4"/>
      <c r="AI16" s="5">
        <v>7236635122</v>
      </c>
      <c r="AJ16" s="4"/>
      <c r="AK16" s="10">
        <v>1.7897619841637207E-3</v>
      </c>
    </row>
    <row r="17" spans="1:37" x14ac:dyDescent="0.55000000000000004">
      <c r="A17" s="1" t="s">
        <v>101</v>
      </c>
      <c r="C17" s="4" t="s">
        <v>77</v>
      </c>
      <c r="D17" s="4"/>
      <c r="E17" s="4" t="s">
        <v>77</v>
      </c>
      <c r="F17" s="4"/>
      <c r="G17" s="4" t="s">
        <v>102</v>
      </c>
      <c r="H17" s="4"/>
      <c r="I17" s="4" t="s">
        <v>103</v>
      </c>
      <c r="J17" s="4"/>
      <c r="K17" s="5">
        <v>0</v>
      </c>
      <c r="L17" s="4"/>
      <c r="M17" s="5">
        <v>0</v>
      </c>
      <c r="N17" s="4"/>
      <c r="O17" s="5">
        <v>61108</v>
      </c>
      <c r="P17" s="4"/>
      <c r="Q17" s="5">
        <v>47569604015</v>
      </c>
      <c r="R17" s="4"/>
      <c r="S17" s="5">
        <v>52884886596</v>
      </c>
      <c r="T17" s="4"/>
      <c r="U17" s="5">
        <v>30000</v>
      </c>
      <c r="V17" s="4"/>
      <c r="W17" s="5">
        <v>26273861271</v>
      </c>
      <c r="X17" s="4"/>
      <c r="Y17" s="5">
        <v>0</v>
      </c>
      <c r="Z17" s="4"/>
      <c r="AA17" s="5">
        <v>0</v>
      </c>
      <c r="AB17" s="4"/>
      <c r="AC17" s="5">
        <v>91108</v>
      </c>
      <c r="AD17" s="4"/>
      <c r="AE17" s="5">
        <v>878870</v>
      </c>
      <c r="AF17" s="4"/>
      <c r="AG17" s="5">
        <v>73843465286</v>
      </c>
      <c r="AH17" s="4"/>
      <c r="AI17" s="5">
        <v>80057574894</v>
      </c>
      <c r="AJ17" s="4"/>
      <c r="AK17" s="10">
        <v>1.9799810502263031E-2</v>
      </c>
    </row>
    <row r="18" spans="1:37" x14ac:dyDescent="0.55000000000000004">
      <c r="A18" s="1" t="s">
        <v>104</v>
      </c>
      <c r="C18" s="4" t="s">
        <v>77</v>
      </c>
      <c r="D18" s="4"/>
      <c r="E18" s="4" t="s">
        <v>77</v>
      </c>
      <c r="F18" s="4"/>
      <c r="G18" s="4" t="s">
        <v>105</v>
      </c>
      <c r="H18" s="4"/>
      <c r="I18" s="4" t="s">
        <v>106</v>
      </c>
      <c r="J18" s="4"/>
      <c r="K18" s="5">
        <v>0</v>
      </c>
      <c r="L18" s="4"/>
      <c r="M18" s="5">
        <v>0</v>
      </c>
      <c r="N18" s="4"/>
      <c r="O18" s="5">
        <v>137573</v>
      </c>
      <c r="P18" s="4"/>
      <c r="Q18" s="5">
        <v>106651188211</v>
      </c>
      <c r="R18" s="4"/>
      <c r="S18" s="5">
        <v>117705381052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4"/>
      <c r="AC18" s="5">
        <v>137573</v>
      </c>
      <c r="AD18" s="4"/>
      <c r="AE18" s="5">
        <v>866770</v>
      </c>
      <c r="AF18" s="4"/>
      <c r="AG18" s="5">
        <v>106651188211</v>
      </c>
      <c r="AH18" s="4"/>
      <c r="AI18" s="5">
        <v>119222536207</v>
      </c>
      <c r="AJ18" s="4"/>
      <c r="AK18" s="10">
        <v>2.948607458598786E-2</v>
      </c>
    </row>
    <row r="19" spans="1:37" x14ac:dyDescent="0.55000000000000004">
      <c r="A19" s="1" t="s">
        <v>107</v>
      </c>
      <c r="C19" s="4" t="s">
        <v>77</v>
      </c>
      <c r="D19" s="4"/>
      <c r="E19" s="4" t="s">
        <v>77</v>
      </c>
      <c r="F19" s="4"/>
      <c r="G19" s="4" t="s">
        <v>108</v>
      </c>
      <c r="H19" s="4"/>
      <c r="I19" s="4" t="s">
        <v>109</v>
      </c>
      <c r="J19" s="4"/>
      <c r="K19" s="5">
        <v>0</v>
      </c>
      <c r="L19" s="4"/>
      <c r="M19" s="5">
        <v>0</v>
      </c>
      <c r="N19" s="4"/>
      <c r="O19" s="5">
        <v>360572</v>
      </c>
      <c r="P19" s="4"/>
      <c r="Q19" s="5">
        <v>273727346457</v>
      </c>
      <c r="R19" s="4"/>
      <c r="S19" s="5">
        <v>304548804682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4"/>
      <c r="AC19" s="5">
        <v>360572</v>
      </c>
      <c r="AD19" s="4"/>
      <c r="AE19" s="5">
        <v>851660</v>
      </c>
      <c r="AF19" s="4"/>
      <c r="AG19" s="5">
        <v>273727346457</v>
      </c>
      <c r="AH19" s="4"/>
      <c r="AI19" s="5">
        <v>307029090409</v>
      </c>
      <c r="AJ19" s="4"/>
      <c r="AK19" s="10">
        <v>7.5934323726760677E-2</v>
      </c>
    </row>
    <row r="20" spans="1:37" x14ac:dyDescent="0.55000000000000004">
      <c r="A20" s="1" t="s">
        <v>110</v>
      </c>
      <c r="C20" s="4" t="s">
        <v>77</v>
      </c>
      <c r="D20" s="4"/>
      <c r="E20" s="4" t="s">
        <v>77</v>
      </c>
      <c r="F20" s="4"/>
      <c r="G20" s="4" t="s">
        <v>111</v>
      </c>
      <c r="H20" s="4"/>
      <c r="I20" s="4" t="s">
        <v>112</v>
      </c>
      <c r="J20" s="4"/>
      <c r="K20" s="5">
        <v>0</v>
      </c>
      <c r="L20" s="4"/>
      <c r="M20" s="5">
        <v>0</v>
      </c>
      <c r="N20" s="4"/>
      <c r="O20" s="5">
        <v>71679</v>
      </c>
      <c r="P20" s="4"/>
      <c r="Q20" s="5">
        <v>52214232022</v>
      </c>
      <c r="R20" s="4"/>
      <c r="S20" s="5">
        <v>58350463861</v>
      </c>
      <c r="T20" s="4"/>
      <c r="U20" s="5">
        <v>300</v>
      </c>
      <c r="V20" s="4"/>
      <c r="W20" s="5">
        <v>246167608</v>
      </c>
      <c r="X20" s="4"/>
      <c r="Y20" s="5">
        <v>0</v>
      </c>
      <c r="Z20" s="4"/>
      <c r="AA20" s="5">
        <v>0</v>
      </c>
      <c r="AB20" s="4"/>
      <c r="AC20" s="5">
        <v>71979</v>
      </c>
      <c r="AD20" s="4"/>
      <c r="AE20" s="5">
        <v>824010</v>
      </c>
      <c r="AF20" s="4"/>
      <c r="AG20" s="5">
        <v>52460399630</v>
      </c>
      <c r="AH20" s="4"/>
      <c r="AI20" s="5">
        <v>59300665595</v>
      </c>
      <c r="AJ20" s="4"/>
      <c r="AK20" s="10">
        <v>1.4666219192795789E-2</v>
      </c>
    </row>
    <row r="21" spans="1:37" x14ac:dyDescent="0.55000000000000004">
      <c r="A21" s="1" t="s">
        <v>113</v>
      </c>
      <c r="C21" s="4" t="s">
        <v>77</v>
      </c>
      <c r="D21" s="4"/>
      <c r="E21" s="4" t="s">
        <v>77</v>
      </c>
      <c r="F21" s="4"/>
      <c r="G21" s="4" t="s">
        <v>114</v>
      </c>
      <c r="H21" s="4"/>
      <c r="I21" s="4" t="s">
        <v>115</v>
      </c>
      <c r="J21" s="4"/>
      <c r="K21" s="5">
        <v>15</v>
      </c>
      <c r="L21" s="4"/>
      <c r="M21" s="5">
        <v>15</v>
      </c>
      <c r="N21" s="4"/>
      <c r="O21" s="5">
        <v>215000</v>
      </c>
      <c r="P21" s="4"/>
      <c r="Q21" s="5">
        <v>206971194687</v>
      </c>
      <c r="R21" s="4"/>
      <c r="S21" s="5">
        <v>212005317070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4"/>
      <c r="AC21" s="5">
        <v>215000</v>
      </c>
      <c r="AD21" s="4"/>
      <c r="AE21" s="5">
        <v>990000</v>
      </c>
      <c r="AF21" s="4"/>
      <c r="AG21" s="5">
        <v>206971194687</v>
      </c>
      <c r="AH21" s="4"/>
      <c r="AI21" s="5">
        <v>212811420937</v>
      </c>
      <c r="AJ21" s="4"/>
      <c r="AK21" s="10">
        <v>5.2632443748751701E-2</v>
      </c>
    </row>
    <row r="22" spans="1:37" x14ac:dyDescent="0.55000000000000004">
      <c r="A22" s="1" t="s">
        <v>116</v>
      </c>
      <c r="C22" s="4" t="s">
        <v>77</v>
      </c>
      <c r="D22" s="4"/>
      <c r="E22" s="4" t="s">
        <v>77</v>
      </c>
      <c r="F22" s="4"/>
      <c r="G22" s="4" t="s">
        <v>117</v>
      </c>
      <c r="H22" s="4"/>
      <c r="I22" s="4" t="s">
        <v>118</v>
      </c>
      <c r="J22" s="4"/>
      <c r="K22" s="5">
        <v>18</v>
      </c>
      <c r="L22" s="4"/>
      <c r="M22" s="5">
        <v>18</v>
      </c>
      <c r="N22" s="4"/>
      <c r="O22" s="5">
        <v>50000</v>
      </c>
      <c r="P22" s="4"/>
      <c r="Q22" s="5">
        <v>50009012486</v>
      </c>
      <c r="R22" s="4"/>
      <c r="S22" s="5">
        <v>49990887509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4"/>
      <c r="AC22" s="5">
        <v>50000</v>
      </c>
      <c r="AD22" s="4"/>
      <c r="AE22" s="5">
        <v>999999</v>
      </c>
      <c r="AF22" s="4"/>
      <c r="AG22" s="5">
        <v>50009012486</v>
      </c>
      <c r="AH22" s="4"/>
      <c r="AI22" s="5">
        <v>49990887509</v>
      </c>
      <c r="AJ22" s="4"/>
      <c r="AK22" s="10">
        <v>1.2363728239691287E-2</v>
      </c>
    </row>
    <row r="23" spans="1:37" x14ac:dyDescent="0.55000000000000004">
      <c r="A23" s="1" t="s">
        <v>119</v>
      </c>
      <c r="C23" s="4" t="s">
        <v>77</v>
      </c>
      <c r="D23" s="4"/>
      <c r="E23" s="4" t="s">
        <v>77</v>
      </c>
      <c r="F23" s="4"/>
      <c r="G23" s="4" t="s">
        <v>120</v>
      </c>
      <c r="H23" s="4"/>
      <c r="I23" s="4" t="s">
        <v>121</v>
      </c>
      <c r="J23" s="4"/>
      <c r="K23" s="5">
        <v>18</v>
      </c>
      <c r="L23" s="4"/>
      <c r="M23" s="5">
        <v>18</v>
      </c>
      <c r="N23" s="4"/>
      <c r="O23" s="5">
        <v>1000</v>
      </c>
      <c r="P23" s="4"/>
      <c r="Q23" s="5">
        <v>930674250</v>
      </c>
      <c r="R23" s="4"/>
      <c r="S23" s="5">
        <v>999808757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4"/>
      <c r="AC23" s="5">
        <v>1000</v>
      </c>
      <c r="AD23" s="4"/>
      <c r="AE23" s="5">
        <v>999990</v>
      </c>
      <c r="AF23" s="4"/>
      <c r="AG23" s="5">
        <v>930674250</v>
      </c>
      <c r="AH23" s="4"/>
      <c r="AI23" s="5">
        <v>999808760</v>
      </c>
      <c r="AJ23" s="4"/>
      <c r="AK23" s="10">
        <v>2.4727234134575585E-4</v>
      </c>
    </row>
    <row r="24" spans="1:37" x14ac:dyDescent="0.55000000000000004">
      <c r="A24" s="1" t="s">
        <v>122</v>
      </c>
      <c r="C24" s="4" t="s">
        <v>77</v>
      </c>
      <c r="D24" s="4"/>
      <c r="E24" s="4" t="s">
        <v>77</v>
      </c>
      <c r="F24" s="4"/>
      <c r="G24" s="4" t="s">
        <v>123</v>
      </c>
      <c r="H24" s="4"/>
      <c r="I24" s="4" t="s">
        <v>124</v>
      </c>
      <c r="J24" s="4"/>
      <c r="K24" s="5">
        <v>0</v>
      </c>
      <c r="L24" s="4"/>
      <c r="M24" s="5">
        <v>0</v>
      </c>
      <c r="N24" s="4"/>
      <c r="O24" s="5">
        <v>0</v>
      </c>
      <c r="P24" s="4"/>
      <c r="Q24" s="5">
        <v>0</v>
      </c>
      <c r="R24" s="4"/>
      <c r="S24" s="5">
        <v>0</v>
      </c>
      <c r="T24" s="4"/>
      <c r="U24" s="5">
        <v>16800</v>
      </c>
      <c r="V24" s="4"/>
      <c r="W24" s="5">
        <v>13572029475</v>
      </c>
      <c r="X24" s="4"/>
      <c r="Y24" s="5">
        <v>0</v>
      </c>
      <c r="Z24" s="4"/>
      <c r="AA24" s="5">
        <v>0</v>
      </c>
      <c r="AB24" s="4"/>
      <c r="AC24" s="5">
        <v>16800</v>
      </c>
      <c r="AD24" s="4"/>
      <c r="AE24" s="5">
        <v>809730</v>
      </c>
      <c r="AF24" s="4"/>
      <c r="AG24" s="5">
        <v>13572029475</v>
      </c>
      <c r="AH24" s="4"/>
      <c r="AI24" s="5">
        <v>13600998372</v>
      </c>
      <c r="AJ24" s="4"/>
      <c r="AK24" s="10">
        <v>3.3637940040495877E-3</v>
      </c>
    </row>
    <row r="25" spans="1:37" x14ac:dyDescent="0.55000000000000004">
      <c r="A25" s="1" t="s">
        <v>125</v>
      </c>
      <c r="C25" s="4" t="s">
        <v>77</v>
      </c>
      <c r="D25" s="4"/>
      <c r="E25" s="4" t="s">
        <v>77</v>
      </c>
      <c r="F25" s="4"/>
      <c r="G25" s="4" t="s">
        <v>126</v>
      </c>
      <c r="H25" s="4"/>
      <c r="I25" s="4" t="s">
        <v>127</v>
      </c>
      <c r="J25" s="4"/>
      <c r="K25" s="5">
        <v>0</v>
      </c>
      <c r="L25" s="4"/>
      <c r="M25" s="5">
        <v>0</v>
      </c>
      <c r="N25" s="4"/>
      <c r="O25" s="5">
        <v>0</v>
      </c>
      <c r="P25" s="4"/>
      <c r="Q25" s="5">
        <v>0</v>
      </c>
      <c r="R25" s="4"/>
      <c r="S25" s="5">
        <v>0</v>
      </c>
      <c r="T25" s="4"/>
      <c r="U25" s="5">
        <v>15000</v>
      </c>
      <c r="V25" s="4"/>
      <c r="W25" s="5">
        <v>10697088493</v>
      </c>
      <c r="X25" s="4"/>
      <c r="Y25" s="5">
        <v>0</v>
      </c>
      <c r="Z25" s="4"/>
      <c r="AA25" s="5">
        <v>0</v>
      </c>
      <c r="AB25" s="4"/>
      <c r="AC25" s="5">
        <v>15000</v>
      </c>
      <c r="AD25" s="4"/>
      <c r="AE25" s="5">
        <v>717630</v>
      </c>
      <c r="AF25" s="4"/>
      <c r="AG25" s="5">
        <v>10697088493</v>
      </c>
      <c r="AH25" s="4"/>
      <c r="AI25" s="5">
        <v>10762498943</v>
      </c>
      <c r="AJ25" s="4"/>
      <c r="AK25" s="10">
        <v>2.6617773506673738E-3</v>
      </c>
    </row>
    <row r="26" spans="1:37" x14ac:dyDescent="0.55000000000000004">
      <c r="A26" s="1" t="s">
        <v>128</v>
      </c>
      <c r="C26" s="4" t="s">
        <v>77</v>
      </c>
      <c r="D26" s="4"/>
      <c r="E26" s="4" t="s">
        <v>77</v>
      </c>
      <c r="F26" s="4"/>
      <c r="G26" s="4" t="s">
        <v>129</v>
      </c>
      <c r="H26" s="4"/>
      <c r="I26" s="4" t="s">
        <v>130</v>
      </c>
      <c r="J26" s="4"/>
      <c r="K26" s="5">
        <v>0</v>
      </c>
      <c r="L26" s="4"/>
      <c r="M26" s="5">
        <v>0</v>
      </c>
      <c r="N26" s="4"/>
      <c r="O26" s="5">
        <v>0</v>
      </c>
      <c r="P26" s="4"/>
      <c r="Q26" s="5">
        <v>0</v>
      </c>
      <c r="R26" s="4"/>
      <c r="S26" s="5">
        <v>0</v>
      </c>
      <c r="T26" s="4"/>
      <c r="U26" s="5">
        <v>54500</v>
      </c>
      <c r="V26" s="4"/>
      <c r="W26" s="5">
        <v>40640958822</v>
      </c>
      <c r="X26" s="4"/>
      <c r="Y26" s="5">
        <v>0</v>
      </c>
      <c r="Z26" s="4"/>
      <c r="AA26" s="5">
        <v>0</v>
      </c>
      <c r="AB26" s="4"/>
      <c r="AC26" s="5">
        <v>54500</v>
      </c>
      <c r="AD26" s="4"/>
      <c r="AE26" s="5">
        <v>748100</v>
      </c>
      <c r="AF26" s="4"/>
      <c r="AG26" s="5">
        <v>40640958822</v>
      </c>
      <c r="AH26" s="4"/>
      <c r="AI26" s="5">
        <v>40764060174</v>
      </c>
      <c r="AJ26" s="4"/>
      <c r="AK26" s="10">
        <v>1.0081752636358436E-2</v>
      </c>
    </row>
    <row r="27" spans="1:37" x14ac:dyDescent="0.55000000000000004">
      <c r="A27" s="1" t="s">
        <v>131</v>
      </c>
      <c r="C27" s="4" t="s">
        <v>77</v>
      </c>
      <c r="D27" s="4"/>
      <c r="E27" s="4" t="s">
        <v>77</v>
      </c>
      <c r="F27" s="4"/>
      <c r="G27" s="4" t="s">
        <v>132</v>
      </c>
      <c r="H27" s="4"/>
      <c r="I27" s="4" t="s">
        <v>133</v>
      </c>
      <c r="J27" s="4"/>
      <c r="K27" s="5">
        <v>0</v>
      </c>
      <c r="L27" s="4"/>
      <c r="M27" s="5">
        <v>0</v>
      </c>
      <c r="N27" s="4"/>
      <c r="O27" s="5">
        <v>0</v>
      </c>
      <c r="P27" s="4"/>
      <c r="Q27" s="5">
        <v>0</v>
      </c>
      <c r="R27" s="4"/>
      <c r="S27" s="5">
        <v>0</v>
      </c>
      <c r="T27" s="4"/>
      <c r="U27" s="5">
        <v>108400</v>
      </c>
      <c r="V27" s="4"/>
      <c r="W27" s="5">
        <v>83896432461</v>
      </c>
      <c r="X27" s="4"/>
      <c r="Y27" s="5">
        <v>0</v>
      </c>
      <c r="Z27" s="4"/>
      <c r="AA27" s="5">
        <v>0</v>
      </c>
      <c r="AB27" s="4"/>
      <c r="AC27" s="5">
        <v>108400</v>
      </c>
      <c r="AD27" s="4"/>
      <c r="AE27" s="5">
        <v>775980</v>
      </c>
      <c r="AF27" s="4"/>
      <c r="AG27" s="5">
        <v>83896432461</v>
      </c>
      <c r="AH27" s="4"/>
      <c r="AI27" s="5">
        <v>84100985932</v>
      </c>
      <c r="AJ27" s="4"/>
      <c r="AK27" s="10">
        <v>2.0799825459512991E-2</v>
      </c>
    </row>
    <row r="28" spans="1:37" x14ac:dyDescent="0.55000000000000004">
      <c r="A28" s="1" t="s">
        <v>134</v>
      </c>
      <c r="C28" s="4" t="s">
        <v>77</v>
      </c>
      <c r="D28" s="4"/>
      <c r="E28" s="4" t="s">
        <v>77</v>
      </c>
      <c r="F28" s="4"/>
      <c r="G28" s="4" t="s">
        <v>135</v>
      </c>
      <c r="H28" s="4"/>
      <c r="I28" s="4" t="s">
        <v>136</v>
      </c>
      <c r="J28" s="4"/>
      <c r="K28" s="5">
        <v>0</v>
      </c>
      <c r="L28" s="4"/>
      <c r="M28" s="5">
        <v>0</v>
      </c>
      <c r="N28" s="4"/>
      <c r="O28" s="5">
        <v>0</v>
      </c>
      <c r="P28" s="4"/>
      <c r="Q28" s="5">
        <v>0</v>
      </c>
      <c r="R28" s="4"/>
      <c r="S28" s="5">
        <v>0</v>
      </c>
      <c r="T28" s="4"/>
      <c r="U28" s="5">
        <v>52200</v>
      </c>
      <c r="V28" s="4"/>
      <c r="W28" s="5">
        <v>38306042692</v>
      </c>
      <c r="X28" s="4"/>
      <c r="Y28" s="5">
        <v>0</v>
      </c>
      <c r="Z28" s="4"/>
      <c r="AA28" s="5">
        <v>0</v>
      </c>
      <c r="AB28" s="4"/>
      <c r="AC28" s="5">
        <v>52200</v>
      </c>
      <c r="AD28" s="4"/>
      <c r="AE28" s="5">
        <v>736970</v>
      </c>
      <c r="AF28" s="4"/>
      <c r="AG28" s="5">
        <v>38306042692</v>
      </c>
      <c r="AH28" s="4"/>
      <c r="AI28" s="5">
        <v>38462861342</v>
      </c>
      <c r="AJ28" s="4"/>
      <c r="AK28" s="10">
        <v>9.5126209725282865E-3</v>
      </c>
    </row>
    <row r="29" spans="1:37" x14ac:dyDescent="0.55000000000000004">
      <c r="A29" s="1" t="s">
        <v>137</v>
      </c>
      <c r="C29" s="4" t="s">
        <v>77</v>
      </c>
      <c r="D29" s="4"/>
      <c r="E29" s="4" t="s">
        <v>77</v>
      </c>
      <c r="F29" s="4"/>
      <c r="G29" s="4" t="s">
        <v>138</v>
      </c>
      <c r="H29" s="4"/>
      <c r="I29" s="4" t="s">
        <v>139</v>
      </c>
      <c r="J29" s="4"/>
      <c r="K29" s="5">
        <v>0</v>
      </c>
      <c r="L29" s="4"/>
      <c r="M29" s="5">
        <v>0</v>
      </c>
      <c r="N29" s="4"/>
      <c r="O29" s="5">
        <v>0</v>
      </c>
      <c r="P29" s="4"/>
      <c r="Q29" s="5">
        <v>0</v>
      </c>
      <c r="R29" s="4"/>
      <c r="S29" s="5">
        <v>0</v>
      </c>
      <c r="T29" s="4"/>
      <c r="U29" s="5">
        <v>100000</v>
      </c>
      <c r="V29" s="4"/>
      <c r="W29" s="5">
        <v>93375417500</v>
      </c>
      <c r="X29" s="4"/>
      <c r="Y29" s="5">
        <v>0</v>
      </c>
      <c r="Z29" s="4"/>
      <c r="AA29" s="5">
        <v>0</v>
      </c>
      <c r="AB29" s="4"/>
      <c r="AC29" s="5">
        <v>100000</v>
      </c>
      <c r="AD29" s="4"/>
      <c r="AE29" s="5">
        <v>937350</v>
      </c>
      <c r="AF29" s="4"/>
      <c r="AG29" s="5">
        <v>93375417500</v>
      </c>
      <c r="AH29" s="4"/>
      <c r="AI29" s="5">
        <v>93718010531</v>
      </c>
      <c r="AJ29" s="4"/>
      <c r="AK29" s="10">
        <v>2.3178304509220916E-2</v>
      </c>
    </row>
    <row r="30" spans="1:37" ht="24.75" thickBot="1" x14ac:dyDescent="0.6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2">
        <f>SUM(Q9:Q29)</f>
        <v>1161559800057</v>
      </c>
      <c r="R30" s="4"/>
      <c r="S30" s="12">
        <f>SUM(S9:S29)</f>
        <v>1277799561424</v>
      </c>
      <c r="T30" s="4"/>
      <c r="U30" s="4"/>
      <c r="V30" s="4"/>
      <c r="W30" s="12">
        <f>SUM(W9:W29)</f>
        <v>331137370975</v>
      </c>
      <c r="X30" s="4"/>
      <c r="Y30" s="4"/>
      <c r="Z30" s="4"/>
      <c r="AA30" s="12">
        <f>SUM(AA9:AA29)</f>
        <v>99682000000</v>
      </c>
      <c r="AB30" s="4"/>
      <c r="AC30" s="4"/>
      <c r="AD30" s="4"/>
      <c r="AE30" s="4"/>
      <c r="AF30" s="4"/>
      <c r="AG30" s="12">
        <f>SUM(AG9:AG29)</f>
        <v>1404553965054</v>
      </c>
      <c r="AH30" s="4"/>
      <c r="AI30" s="12">
        <f>SUM(AI9:AI29)</f>
        <v>1524461195878</v>
      </c>
      <c r="AJ30" s="4"/>
      <c r="AK30" s="11">
        <f>SUM(AK9:AK29)</f>
        <v>0.37702919225823134</v>
      </c>
    </row>
    <row r="31" spans="1:37" ht="24.75" thickTop="1" x14ac:dyDescent="0.55000000000000004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4"/>
      <c r="S31" s="5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5"/>
      <c r="AH31" s="4"/>
      <c r="AI31" s="5"/>
      <c r="AJ31" s="4"/>
      <c r="AK31" s="4"/>
    </row>
    <row r="32" spans="1:37" x14ac:dyDescent="0.55000000000000004">
      <c r="S32" s="3"/>
      <c r="AI32" s="3"/>
      <c r="AK32" s="1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I10" sqref="I10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1" t="s">
        <v>141</v>
      </c>
      <c r="C6" s="22" t="s">
        <v>142</v>
      </c>
      <c r="D6" s="22" t="s">
        <v>142</v>
      </c>
      <c r="E6" s="22" t="s">
        <v>142</v>
      </c>
      <c r="F6" s="22" t="s">
        <v>142</v>
      </c>
      <c r="G6" s="22" t="s">
        <v>142</v>
      </c>
      <c r="H6" s="22" t="s">
        <v>142</v>
      </c>
      <c r="I6" s="22" t="s">
        <v>142</v>
      </c>
      <c r="K6" s="22" t="s">
        <v>197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 x14ac:dyDescent="0.55000000000000004">
      <c r="A7" s="22" t="s">
        <v>141</v>
      </c>
      <c r="C7" s="22" t="s">
        <v>143</v>
      </c>
      <c r="E7" s="22" t="s">
        <v>144</v>
      </c>
      <c r="G7" s="22" t="s">
        <v>145</v>
      </c>
      <c r="I7" s="22" t="s">
        <v>74</v>
      </c>
      <c r="K7" s="22" t="s">
        <v>146</v>
      </c>
      <c r="M7" s="22" t="s">
        <v>147</v>
      </c>
      <c r="O7" s="22" t="s">
        <v>148</v>
      </c>
      <c r="Q7" s="22" t="s">
        <v>146</v>
      </c>
      <c r="S7" s="22" t="s">
        <v>140</v>
      </c>
    </row>
    <row r="8" spans="1:19" x14ac:dyDescent="0.55000000000000004">
      <c r="A8" s="1" t="s">
        <v>149</v>
      </c>
      <c r="C8" s="4" t="s">
        <v>150</v>
      </c>
      <c r="D8" s="4"/>
      <c r="E8" s="4" t="s">
        <v>151</v>
      </c>
      <c r="F8" s="4"/>
      <c r="G8" s="4" t="s">
        <v>152</v>
      </c>
      <c r="H8" s="4"/>
      <c r="I8" s="5">
        <v>8</v>
      </c>
      <c r="J8" s="4"/>
      <c r="K8" s="5">
        <v>116780645383</v>
      </c>
      <c r="L8" s="4"/>
      <c r="M8" s="5">
        <v>143307108723</v>
      </c>
      <c r="N8" s="4"/>
      <c r="O8" s="5">
        <v>224553330630</v>
      </c>
      <c r="P8" s="4"/>
      <c r="Q8" s="5">
        <v>35534423476</v>
      </c>
      <c r="R8" s="4"/>
      <c r="S8" s="10">
        <v>8.7883607773971799E-3</v>
      </c>
    </row>
    <row r="9" spans="1:19" x14ac:dyDescent="0.55000000000000004">
      <c r="A9" s="1" t="s">
        <v>153</v>
      </c>
      <c r="C9" s="4" t="s">
        <v>154</v>
      </c>
      <c r="D9" s="4"/>
      <c r="E9" s="4" t="s">
        <v>151</v>
      </c>
      <c r="F9" s="4"/>
      <c r="G9" s="4" t="s">
        <v>155</v>
      </c>
      <c r="H9" s="4"/>
      <c r="I9" s="5">
        <v>8</v>
      </c>
      <c r="J9" s="4"/>
      <c r="K9" s="5">
        <v>177210310191</v>
      </c>
      <c r="L9" s="4"/>
      <c r="M9" s="5">
        <v>82361846783</v>
      </c>
      <c r="N9" s="4"/>
      <c r="O9" s="5">
        <v>155164877463</v>
      </c>
      <c r="P9" s="4"/>
      <c r="Q9" s="5">
        <v>104407279511</v>
      </c>
      <c r="R9" s="4"/>
      <c r="S9" s="10">
        <v>2.5821970651893199E-2</v>
      </c>
    </row>
    <row r="10" spans="1:19" ht="24.75" thickBot="1" x14ac:dyDescent="0.6">
      <c r="I10" s="17"/>
      <c r="K10" s="16">
        <f>SUM(K8:K9)</f>
        <v>293990955574</v>
      </c>
      <c r="M10" s="16">
        <f>SUM(M8:M9)</f>
        <v>225668955506</v>
      </c>
      <c r="O10" s="16">
        <f>SUM(O8:O9)</f>
        <v>379718208093</v>
      </c>
      <c r="Q10" s="16">
        <f>SUM(Q8:Q9)</f>
        <v>139941702987</v>
      </c>
      <c r="S10" s="11">
        <f>SUM(S8:S9)</f>
        <v>3.4610331429290375E-2</v>
      </c>
    </row>
    <row r="11" spans="1:19" ht="24.75" thickTop="1" x14ac:dyDescent="0.55000000000000004"/>
    <row r="12" spans="1:19" x14ac:dyDescent="0.55000000000000004">
      <c r="S12" s="3"/>
    </row>
  </sheetData>
  <mergeCells count="17"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G7" sqref="G7:G10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4.75" x14ac:dyDescent="0.55000000000000004">
      <c r="A2" s="20" t="s">
        <v>0</v>
      </c>
      <c r="B2" s="20"/>
      <c r="C2" s="20"/>
      <c r="D2" s="20"/>
      <c r="E2" s="20"/>
      <c r="F2" s="20"/>
      <c r="G2" s="20"/>
    </row>
    <row r="3" spans="1:10" ht="24.75" x14ac:dyDescent="0.55000000000000004">
      <c r="A3" s="20" t="s">
        <v>156</v>
      </c>
      <c r="B3" s="20"/>
      <c r="C3" s="20"/>
      <c r="D3" s="20"/>
      <c r="E3" s="20"/>
      <c r="F3" s="20"/>
      <c r="G3" s="20"/>
    </row>
    <row r="4" spans="1:10" ht="24.75" x14ac:dyDescent="0.55000000000000004">
      <c r="A4" s="20" t="s">
        <v>2</v>
      </c>
      <c r="B4" s="20"/>
      <c r="C4" s="20"/>
      <c r="D4" s="20"/>
      <c r="E4" s="20"/>
      <c r="F4" s="20"/>
      <c r="G4" s="20"/>
    </row>
    <row r="6" spans="1:10" ht="24.75" x14ac:dyDescent="0.55000000000000004">
      <c r="A6" s="22" t="s">
        <v>160</v>
      </c>
      <c r="C6" s="22" t="s">
        <v>146</v>
      </c>
      <c r="E6" s="22" t="s">
        <v>186</v>
      </c>
      <c r="G6" s="22" t="s">
        <v>13</v>
      </c>
      <c r="J6" s="3"/>
    </row>
    <row r="7" spans="1:10" x14ac:dyDescent="0.55000000000000004">
      <c r="A7" s="1" t="s">
        <v>194</v>
      </c>
      <c r="C7" s="5">
        <f>'سرمایه‌گذاری در سهام'!I62</f>
        <v>101200537223</v>
      </c>
      <c r="E7" s="10">
        <f>C7/$C$11</f>
        <v>0.82110263541870165</v>
      </c>
      <c r="G7" s="10">
        <v>2.5028880307649558E-2</v>
      </c>
      <c r="J7" s="3"/>
    </row>
    <row r="8" spans="1:10" x14ac:dyDescent="0.55000000000000004">
      <c r="A8" s="1" t="s">
        <v>195</v>
      </c>
      <c r="C8" s="5">
        <f>'سرمایه‌گذاری در اوراق بهادار'!I29</f>
        <v>18822817483</v>
      </c>
      <c r="E8" s="10">
        <f t="shared" ref="E8:E10" si="0">C8/$C$11</f>
        <v>0.15272117584948872</v>
      </c>
      <c r="G8" s="10">
        <v>4.6552524202180786E-3</v>
      </c>
      <c r="J8" s="3"/>
    </row>
    <row r="9" spans="1:10" x14ac:dyDescent="0.55000000000000004">
      <c r="A9" s="1" t="s">
        <v>196</v>
      </c>
      <c r="C9" s="5">
        <f>'درآمد سپرده بانکی'!E10</f>
        <v>1236211353</v>
      </c>
      <c r="E9" s="10">
        <f t="shared" si="0"/>
        <v>1.0030148334549804E-2</v>
      </c>
      <c r="G9" s="10">
        <v>3.0573934524689967E-4</v>
      </c>
      <c r="J9" s="3"/>
    </row>
    <row r="10" spans="1:10" x14ac:dyDescent="0.55000000000000004">
      <c r="A10" s="1" t="s">
        <v>193</v>
      </c>
      <c r="C10" s="5">
        <f>'سایر درآمدها'!C9</f>
        <v>1989992349</v>
      </c>
      <c r="E10" s="10">
        <f t="shared" si="0"/>
        <v>1.6146040397259805E-2</v>
      </c>
      <c r="G10" s="10">
        <v>4.9216418887685124E-4</v>
      </c>
      <c r="J10" s="3"/>
    </row>
    <row r="11" spans="1:10" ht="24.75" thickBot="1" x14ac:dyDescent="0.6">
      <c r="C11" s="12">
        <f>SUM(C7:C10)</f>
        <v>123249558408</v>
      </c>
      <c r="E11" s="11">
        <f>SUM(E7:E10)</f>
        <v>1</v>
      </c>
      <c r="G11" s="19">
        <f>SUM(G7:G10)</f>
        <v>3.0482036261991387E-2</v>
      </c>
      <c r="J11" s="3"/>
    </row>
    <row r="12" spans="1:10" ht="24.75" thickTop="1" x14ac:dyDescent="0.55000000000000004">
      <c r="E12" s="4"/>
    </row>
    <row r="13" spans="1:10" x14ac:dyDescent="0.55000000000000004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G13" sqref="G13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2" t="s">
        <v>157</v>
      </c>
      <c r="B6" s="22" t="s">
        <v>157</v>
      </c>
      <c r="C6" s="22" t="s">
        <v>157</v>
      </c>
      <c r="D6" s="22" t="s">
        <v>157</v>
      </c>
      <c r="E6" s="22" t="s">
        <v>157</v>
      </c>
      <c r="F6" s="22" t="s">
        <v>157</v>
      </c>
      <c r="G6" s="22" t="s">
        <v>157</v>
      </c>
      <c r="I6" s="22" t="s">
        <v>158</v>
      </c>
      <c r="J6" s="22" t="s">
        <v>158</v>
      </c>
      <c r="K6" s="22" t="s">
        <v>158</v>
      </c>
      <c r="L6" s="22" t="s">
        <v>158</v>
      </c>
      <c r="M6" s="22" t="s">
        <v>158</v>
      </c>
      <c r="O6" s="22" t="s">
        <v>159</v>
      </c>
      <c r="P6" s="22" t="s">
        <v>159</v>
      </c>
      <c r="Q6" s="22" t="s">
        <v>159</v>
      </c>
      <c r="R6" s="22" t="s">
        <v>159</v>
      </c>
      <c r="S6" s="22" t="s">
        <v>159</v>
      </c>
    </row>
    <row r="7" spans="1:19" ht="24.75" x14ac:dyDescent="0.55000000000000004">
      <c r="A7" s="22" t="s">
        <v>160</v>
      </c>
      <c r="C7" s="22" t="s">
        <v>161</v>
      </c>
      <c r="E7" s="22" t="s">
        <v>73</v>
      </c>
      <c r="G7" s="22" t="s">
        <v>74</v>
      </c>
      <c r="I7" s="22" t="s">
        <v>162</v>
      </c>
      <c r="K7" s="22" t="s">
        <v>163</v>
      </c>
      <c r="M7" s="22" t="s">
        <v>164</v>
      </c>
      <c r="O7" s="22" t="s">
        <v>162</v>
      </c>
      <c r="Q7" s="22" t="s">
        <v>163</v>
      </c>
      <c r="S7" s="22" t="s">
        <v>164</v>
      </c>
    </row>
    <row r="8" spans="1:19" x14ac:dyDescent="0.55000000000000004">
      <c r="A8" s="1" t="s">
        <v>113</v>
      </c>
      <c r="C8" s="4" t="s">
        <v>198</v>
      </c>
      <c r="E8" s="4" t="s">
        <v>115</v>
      </c>
      <c r="G8" s="5">
        <v>15</v>
      </c>
      <c r="H8" s="4"/>
      <c r="I8" s="5">
        <v>2833242923</v>
      </c>
      <c r="J8" s="4"/>
      <c r="K8" s="5">
        <v>0</v>
      </c>
      <c r="L8" s="4"/>
      <c r="M8" s="5">
        <v>2833242923</v>
      </c>
      <c r="N8" s="4"/>
      <c r="O8" s="5">
        <v>5596118216</v>
      </c>
      <c r="P8" s="4"/>
      <c r="Q8" s="5">
        <v>0</v>
      </c>
      <c r="R8" s="4"/>
      <c r="S8" s="5">
        <v>5596118216</v>
      </c>
    </row>
    <row r="9" spans="1:19" x14ac:dyDescent="0.55000000000000004">
      <c r="A9" s="1" t="s">
        <v>116</v>
      </c>
      <c r="C9" s="4" t="s">
        <v>198</v>
      </c>
      <c r="E9" s="4" t="s">
        <v>118</v>
      </c>
      <c r="G9" s="5">
        <v>18</v>
      </c>
      <c r="H9" s="4"/>
      <c r="I9" s="5">
        <v>769218918</v>
      </c>
      <c r="J9" s="4"/>
      <c r="K9" s="5">
        <v>0</v>
      </c>
      <c r="L9" s="4"/>
      <c r="M9" s="5">
        <v>769218918</v>
      </c>
      <c r="N9" s="4"/>
      <c r="O9" s="5">
        <v>1572303644</v>
      </c>
      <c r="P9" s="4"/>
      <c r="Q9" s="5">
        <v>0</v>
      </c>
      <c r="R9" s="4"/>
      <c r="S9" s="5">
        <v>1572303644</v>
      </c>
    </row>
    <row r="10" spans="1:19" x14ac:dyDescent="0.55000000000000004">
      <c r="A10" s="1" t="s">
        <v>119</v>
      </c>
      <c r="C10" s="4" t="s">
        <v>198</v>
      </c>
      <c r="E10" s="4" t="s">
        <v>121</v>
      </c>
      <c r="G10" s="5">
        <v>18</v>
      </c>
      <c r="H10" s="4"/>
      <c r="I10" s="5">
        <v>14092158</v>
      </c>
      <c r="J10" s="4"/>
      <c r="K10" s="5">
        <v>0</v>
      </c>
      <c r="L10" s="4"/>
      <c r="M10" s="5">
        <v>14092158</v>
      </c>
      <c r="N10" s="4"/>
      <c r="O10" s="5">
        <v>30280229</v>
      </c>
      <c r="P10" s="4"/>
      <c r="Q10" s="5">
        <v>0</v>
      </c>
      <c r="R10" s="4"/>
      <c r="S10" s="5">
        <v>30280229</v>
      </c>
    </row>
    <row r="11" spans="1:19" x14ac:dyDescent="0.55000000000000004">
      <c r="A11" s="1" t="s">
        <v>149</v>
      </c>
      <c r="C11" s="5">
        <v>1</v>
      </c>
      <c r="E11" s="4" t="s">
        <v>198</v>
      </c>
      <c r="G11" s="5">
        <v>8</v>
      </c>
      <c r="H11" s="4"/>
      <c r="I11" s="5">
        <v>342955385</v>
      </c>
      <c r="J11" s="4"/>
      <c r="K11" s="5">
        <v>0</v>
      </c>
      <c r="L11" s="4"/>
      <c r="M11" s="5">
        <v>342955385</v>
      </c>
      <c r="N11" s="4"/>
      <c r="O11" s="5">
        <v>342955385</v>
      </c>
      <c r="P11" s="4"/>
      <c r="Q11" s="5">
        <v>0</v>
      </c>
      <c r="R11" s="4"/>
      <c r="S11" s="5">
        <v>342955385</v>
      </c>
    </row>
    <row r="12" spans="1:19" x14ac:dyDescent="0.55000000000000004">
      <c r="A12" s="1" t="s">
        <v>153</v>
      </c>
      <c r="C12" s="5">
        <v>17</v>
      </c>
      <c r="E12" s="4" t="s">
        <v>198</v>
      </c>
      <c r="G12" s="5">
        <v>8</v>
      </c>
      <c r="H12" s="4"/>
      <c r="I12" s="5">
        <v>893255968</v>
      </c>
      <c r="J12" s="4"/>
      <c r="K12" s="5">
        <v>0</v>
      </c>
      <c r="L12" s="4"/>
      <c r="M12" s="5">
        <v>893255968</v>
      </c>
      <c r="N12" s="4"/>
      <c r="O12" s="5">
        <v>1141875974</v>
      </c>
      <c r="P12" s="4"/>
      <c r="Q12" s="5">
        <v>0</v>
      </c>
      <c r="R12" s="4"/>
      <c r="S12" s="5">
        <v>1141875974</v>
      </c>
    </row>
    <row r="13" spans="1:19" ht="24.75" thickBot="1" x14ac:dyDescent="0.6">
      <c r="G13" s="4"/>
      <c r="H13" s="4"/>
      <c r="I13" s="12">
        <f>SUM(I8:I12)</f>
        <v>4852765352</v>
      </c>
      <c r="J13" s="4"/>
      <c r="K13" s="12">
        <f>SUM(K8:K12)</f>
        <v>0</v>
      </c>
      <c r="L13" s="4"/>
      <c r="M13" s="12">
        <f>SUM(M8:M12)</f>
        <v>4852765352</v>
      </c>
      <c r="N13" s="4"/>
      <c r="O13" s="12">
        <f>SUM(O8:O12)</f>
        <v>8683533448</v>
      </c>
      <c r="P13" s="4"/>
      <c r="Q13" s="12">
        <f>SUM(Q8:Q12)</f>
        <v>0</v>
      </c>
      <c r="R13" s="4"/>
      <c r="S13" s="12">
        <f>SUM(S8:S12)</f>
        <v>8683533448</v>
      </c>
    </row>
    <row r="14" spans="1:19" ht="24.75" thickTop="1" x14ac:dyDescent="0.55000000000000004">
      <c r="M14" s="3"/>
      <c r="N14" s="3"/>
      <c r="O14" s="3"/>
      <c r="P14" s="3"/>
      <c r="Q14" s="3"/>
      <c r="R14" s="3"/>
      <c r="S14" s="3"/>
    </row>
    <row r="18" spans="13:19" x14ac:dyDescent="0.55000000000000004">
      <c r="M18" s="3"/>
      <c r="N18" s="3"/>
      <c r="O18" s="3"/>
      <c r="P18" s="3"/>
      <c r="Q18" s="3"/>
      <c r="R18" s="3"/>
      <c r="S18" s="3"/>
    </row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I14" sqref="I14"/>
    </sheetView>
  </sheetViews>
  <sheetFormatPr defaultRowHeight="24" x14ac:dyDescent="0.55000000000000004"/>
  <cols>
    <col min="1" max="1" width="22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1" t="s">
        <v>3</v>
      </c>
      <c r="C6" s="22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I6" s="22" t="s">
        <v>158</v>
      </c>
      <c r="J6" s="22" t="s">
        <v>158</v>
      </c>
      <c r="K6" s="22" t="s">
        <v>158</v>
      </c>
      <c r="L6" s="22" t="s">
        <v>158</v>
      </c>
      <c r="M6" s="22" t="s">
        <v>158</v>
      </c>
      <c r="O6" s="22" t="s">
        <v>159</v>
      </c>
      <c r="P6" s="22" t="s">
        <v>159</v>
      </c>
      <c r="Q6" s="22" t="s">
        <v>159</v>
      </c>
      <c r="R6" s="22" t="s">
        <v>159</v>
      </c>
      <c r="S6" s="22" t="s">
        <v>159</v>
      </c>
    </row>
    <row r="7" spans="1:19" ht="24.75" x14ac:dyDescent="0.55000000000000004">
      <c r="A7" s="22" t="s">
        <v>3</v>
      </c>
      <c r="C7" s="22" t="s">
        <v>167</v>
      </c>
      <c r="E7" s="22" t="s">
        <v>168</v>
      </c>
      <c r="G7" s="22" t="s">
        <v>169</v>
      </c>
      <c r="I7" s="22" t="s">
        <v>170</v>
      </c>
      <c r="K7" s="22" t="s">
        <v>163</v>
      </c>
      <c r="M7" s="22" t="s">
        <v>171</v>
      </c>
      <c r="O7" s="22" t="s">
        <v>170</v>
      </c>
      <c r="Q7" s="22" t="s">
        <v>163</v>
      </c>
      <c r="S7" s="22" t="s">
        <v>171</v>
      </c>
    </row>
    <row r="8" spans="1:19" x14ac:dyDescent="0.55000000000000004">
      <c r="A8" s="1" t="s">
        <v>45</v>
      </c>
      <c r="C8" s="4" t="s">
        <v>172</v>
      </c>
      <c r="D8" s="4"/>
      <c r="E8" s="5">
        <v>2765140</v>
      </c>
      <c r="F8" s="4"/>
      <c r="G8" s="5">
        <v>1200</v>
      </c>
      <c r="H8" s="4"/>
      <c r="I8" s="5">
        <v>3318168000</v>
      </c>
      <c r="J8" s="4"/>
      <c r="K8" s="5">
        <v>424186351</v>
      </c>
      <c r="L8" s="4"/>
      <c r="M8" s="5">
        <v>2893981649</v>
      </c>
      <c r="N8" s="4"/>
      <c r="O8" s="5">
        <v>3318168000</v>
      </c>
      <c r="P8" s="4"/>
      <c r="Q8" s="5">
        <v>424186351</v>
      </c>
      <c r="R8" s="4"/>
      <c r="S8" s="5">
        <v>2893981649</v>
      </c>
    </row>
    <row r="9" spans="1:19" x14ac:dyDescent="0.55000000000000004">
      <c r="A9" s="1" t="s">
        <v>33</v>
      </c>
      <c r="C9" s="4" t="s">
        <v>6</v>
      </c>
      <c r="D9" s="4"/>
      <c r="E9" s="5">
        <v>1091408</v>
      </c>
      <c r="F9" s="4"/>
      <c r="G9" s="5">
        <v>3000</v>
      </c>
      <c r="H9" s="4"/>
      <c r="I9" s="5">
        <v>3274224000</v>
      </c>
      <c r="J9" s="4"/>
      <c r="K9" s="5">
        <v>470489666</v>
      </c>
      <c r="L9" s="4"/>
      <c r="M9" s="5">
        <v>2803734334</v>
      </c>
      <c r="N9" s="4"/>
      <c r="O9" s="5">
        <v>3274224000</v>
      </c>
      <c r="P9" s="4"/>
      <c r="Q9" s="5">
        <v>470489666</v>
      </c>
      <c r="R9" s="4"/>
      <c r="S9" s="5">
        <v>2803734334</v>
      </c>
    </row>
    <row r="10" spans="1:19" x14ac:dyDescent="0.55000000000000004">
      <c r="A10" s="1" t="s">
        <v>26</v>
      </c>
      <c r="C10" s="4" t="s">
        <v>173</v>
      </c>
      <c r="D10" s="4"/>
      <c r="E10" s="5">
        <v>4594037</v>
      </c>
      <c r="F10" s="4"/>
      <c r="G10" s="5">
        <v>650</v>
      </c>
      <c r="H10" s="4"/>
      <c r="I10" s="5">
        <v>2986124050</v>
      </c>
      <c r="J10" s="4"/>
      <c r="K10" s="5">
        <v>395665872</v>
      </c>
      <c r="L10" s="4"/>
      <c r="M10" s="5">
        <v>2590458178</v>
      </c>
      <c r="N10" s="4"/>
      <c r="O10" s="5">
        <v>2986124050</v>
      </c>
      <c r="P10" s="4"/>
      <c r="Q10" s="5">
        <v>395665872</v>
      </c>
      <c r="R10" s="4"/>
      <c r="S10" s="5">
        <v>2590458178</v>
      </c>
    </row>
    <row r="11" spans="1:19" x14ac:dyDescent="0.55000000000000004">
      <c r="A11" s="1" t="s">
        <v>47</v>
      </c>
      <c r="C11" s="4" t="s">
        <v>174</v>
      </c>
      <c r="D11" s="4"/>
      <c r="E11" s="5">
        <v>15007</v>
      </c>
      <c r="F11" s="4"/>
      <c r="G11" s="5">
        <v>350</v>
      </c>
      <c r="H11" s="4"/>
      <c r="I11" s="5">
        <v>5252450</v>
      </c>
      <c r="J11" s="4"/>
      <c r="K11" s="5">
        <v>728216</v>
      </c>
      <c r="L11" s="4"/>
      <c r="M11" s="5">
        <v>4524234</v>
      </c>
      <c r="N11" s="4"/>
      <c r="O11" s="5">
        <v>5252450</v>
      </c>
      <c r="P11" s="4"/>
      <c r="Q11" s="5">
        <v>728216</v>
      </c>
      <c r="R11" s="4"/>
      <c r="S11" s="5">
        <v>4524234</v>
      </c>
    </row>
    <row r="12" spans="1:19" x14ac:dyDescent="0.55000000000000004">
      <c r="A12" s="1" t="s">
        <v>25</v>
      </c>
      <c r="C12" s="4" t="s">
        <v>175</v>
      </c>
      <c r="D12" s="4"/>
      <c r="E12" s="5">
        <v>562425</v>
      </c>
      <c r="F12" s="4"/>
      <c r="G12" s="5">
        <v>9400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5286795000</v>
      </c>
      <c r="P12" s="4"/>
      <c r="Q12" s="5">
        <v>0</v>
      </c>
      <c r="R12" s="4"/>
      <c r="S12" s="5">
        <v>5286795000</v>
      </c>
    </row>
    <row r="13" spans="1:19" ht="24.75" thickBot="1" x14ac:dyDescent="0.6">
      <c r="C13" s="4"/>
      <c r="D13" s="4"/>
      <c r="E13" s="4"/>
      <c r="F13" s="4"/>
      <c r="G13" s="4"/>
      <c r="H13" s="4"/>
      <c r="I13" s="12">
        <f>SUM(I8:I12)</f>
        <v>9583768500</v>
      </c>
      <c r="J13" s="4"/>
      <c r="K13" s="12">
        <f>SUM(K8:K12)</f>
        <v>1291070105</v>
      </c>
      <c r="L13" s="4"/>
      <c r="M13" s="12">
        <f>SUM(M8:M12)</f>
        <v>8292698395</v>
      </c>
      <c r="N13" s="4"/>
      <c r="O13" s="12">
        <f>SUM(O8:O12)</f>
        <v>14870563500</v>
      </c>
      <c r="P13" s="4"/>
      <c r="Q13" s="12">
        <f>SUM(Q8:Q12)</f>
        <v>1291070105</v>
      </c>
      <c r="R13" s="4"/>
      <c r="S13" s="12">
        <f>SUM(S8:S12)</f>
        <v>13579493395</v>
      </c>
    </row>
    <row r="14" spans="1:19" ht="24.75" thickTop="1" x14ac:dyDescent="0.55000000000000004">
      <c r="C14" s="4"/>
      <c r="D14" s="4"/>
      <c r="E14" s="4"/>
      <c r="F14" s="4"/>
      <c r="G14" s="4"/>
      <c r="H14" s="4"/>
      <c r="I14" s="5"/>
      <c r="J14" s="4"/>
      <c r="K14" s="4"/>
      <c r="L14" s="4"/>
      <c r="M14" s="5"/>
      <c r="N14" s="4"/>
      <c r="O14" s="4"/>
      <c r="P14" s="4"/>
      <c r="Q14" s="4"/>
      <c r="R14" s="4"/>
      <c r="S14" s="5"/>
    </row>
    <row r="15" spans="1:19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5"/>
  <sheetViews>
    <sheetView rightToLeft="1" workbookViewId="0">
      <selection activeCell="U82" sqref="U82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3</v>
      </c>
      <c r="C6" s="22" t="s">
        <v>158</v>
      </c>
      <c r="D6" s="22" t="s">
        <v>158</v>
      </c>
      <c r="E6" s="22" t="s">
        <v>158</v>
      </c>
      <c r="F6" s="22" t="s">
        <v>158</v>
      </c>
      <c r="G6" s="22" t="s">
        <v>158</v>
      </c>
      <c r="H6" s="22" t="s">
        <v>158</v>
      </c>
      <c r="I6" s="22" t="s">
        <v>158</v>
      </c>
      <c r="K6" s="22" t="s">
        <v>159</v>
      </c>
      <c r="L6" s="22" t="s">
        <v>159</v>
      </c>
      <c r="M6" s="22" t="s">
        <v>159</v>
      </c>
      <c r="N6" s="22" t="s">
        <v>159</v>
      </c>
      <c r="O6" s="22" t="s">
        <v>159</v>
      </c>
      <c r="P6" s="22" t="s">
        <v>159</v>
      </c>
      <c r="Q6" s="22" t="s">
        <v>159</v>
      </c>
    </row>
    <row r="7" spans="1:17" ht="24.75" x14ac:dyDescent="0.55000000000000004">
      <c r="A7" s="22" t="s">
        <v>3</v>
      </c>
      <c r="C7" s="22" t="s">
        <v>7</v>
      </c>
      <c r="E7" s="22" t="s">
        <v>176</v>
      </c>
      <c r="G7" s="22" t="s">
        <v>177</v>
      </c>
      <c r="I7" s="22" t="s">
        <v>178</v>
      </c>
      <c r="K7" s="22" t="s">
        <v>7</v>
      </c>
      <c r="M7" s="22" t="s">
        <v>176</v>
      </c>
      <c r="O7" s="22" t="s">
        <v>177</v>
      </c>
      <c r="Q7" s="22" t="s">
        <v>178</v>
      </c>
    </row>
    <row r="8" spans="1:17" x14ac:dyDescent="0.55000000000000004">
      <c r="A8" s="1" t="s">
        <v>30</v>
      </c>
      <c r="C8" s="6">
        <v>3569950</v>
      </c>
      <c r="D8" s="6"/>
      <c r="E8" s="6">
        <v>8584326581</v>
      </c>
      <c r="F8" s="6"/>
      <c r="G8" s="6">
        <v>12243045351</v>
      </c>
      <c r="H8" s="6"/>
      <c r="I8" s="6">
        <f>E8-G8</f>
        <v>-3658718770</v>
      </c>
      <c r="J8" s="6"/>
      <c r="K8" s="6">
        <v>3569950</v>
      </c>
      <c r="L8" s="6"/>
      <c r="M8" s="6">
        <v>8584326581</v>
      </c>
      <c r="N8" s="6"/>
      <c r="O8" s="6">
        <v>12848250050</v>
      </c>
      <c r="P8" s="6"/>
      <c r="Q8" s="6">
        <f>M8-O8</f>
        <v>-4263923469</v>
      </c>
    </row>
    <row r="9" spans="1:17" x14ac:dyDescent="0.55000000000000004">
      <c r="A9" s="1" t="s">
        <v>62</v>
      </c>
      <c r="C9" s="6">
        <v>5166679</v>
      </c>
      <c r="D9" s="6"/>
      <c r="E9" s="6">
        <v>98764073508</v>
      </c>
      <c r="F9" s="6"/>
      <c r="G9" s="6">
        <v>93833573739</v>
      </c>
      <c r="H9" s="6"/>
      <c r="I9" s="6">
        <f t="shared" ref="I9:I72" si="0">E9-G9</f>
        <v>4930499769</v>
      </c>
      <c r="J9" s="6"/>
      <c r="K9" s="6">
        <v>5166679</v>
      </c>
      <c r="L9" s="6"/>
      <c r="M9" s="6">
        <v>98764073508</v>
      </c>
      <c r="N9" s="6"/>
      <c r="O9" s="6">
        <v>87362292791</v>
      </c>
      <c r="P9" s="6"/>
      <c r="Q9" s="6">
        <f t="shared" ref="Q9:Q72" si="1">M9-O9</f>
        <v>11401780717</v>
      </c>
    </row>
    <row r="10" spans="1:17" x14ac:dyDescent="0.55000000000000004">
      <c r="A10" s="1" t="s">
        <v>61</v>
      </c>
      <c r="C10" s="6">
        <v>715408</v>
      </c>
      <c r="D10" s="6"/>
      <c r="E10" s="6">
        <v>38295498711</v>
      </c>
      <c r="F10" s="6"/>
      <c r="G10" s="6">
        <v>34953087495</v>
      </c>
      <c r="H10" s="6"/>
      <c r="I10" s="6">
        <f t="shared" si="0"/>
        <v>3342411216</v>
      </c>
      <c r="J10" s="6"/>
      <c r="K10" s="6">
        <v>715408</v>
      </c>
      <c r="L10" s="6"/>
      <c r="M10" s="6">
        <v>38295498711</v>
      </c>
      <c r="N10" s="6"/>
      <c r="O10" s="6">
        <v>29086089086</v>
      </c>
      <c r="P10" s="6"/>
      <c r="Q10" s="6">
        <f t="shared" si="1"/>
        <v>9209409625</v>
      </c>
    </row>
    <row r="11" spans="1:17" x14ac:dyDescent="0.55000000000000004">
      <c r="A11" s="1" t="s">
        <v>55</v>
      </c>
      <c r="C11" s="6">
        <v>39</v>
      </c>
      <c r="D11" s="6"/>
      <c r="E11" s="6">
        <v>667196</v>
      </c>
      <c r="F11" s="6"/>
      <c r="G11" s="6">
        <v>616022</v>
      </c>
      <c r="H11" s="6"/>
      <c r="I11" s="6">
        <f t="shared" si="0"/>
        <v>51174</v>
      </c>
      <c r="J11" s="6"/>
      <c r="K11" s="6">
        <v>39</v>
      </c>
      <c r="L11" s="6"/>
      <c r="M11" s="6">
        <v>667196</v>
      </c>
      <c r="N11" s="6"/>
      <c r="O11" s="6">
        <v>586171</v>
      </c>
      <c r="P11" s="6"/>
      <c r="Q11" s="6">
        <f t="shared" si="1"/>
        <v>81025</v>
      </c>
    </row>
    <row r="12" spans="1:17" x14ac:dyDescent="0.55000000000000004">
      <c r="A12" s="1" t="s">
        <v>46</v>
      </c>
      <c r="C12" s="6">
        <v>20714387</v>
      </c>
      <c r="D12" s="6"/>
      <c r="E12" s="6">
        <v>34243059828</v>
      </c>
      <c r="F12" s="6"/>
      <c r="G12" s="6">
        <v>31319118460</v>
      </c>
      <c r="H12" s="6"/>
      <c r="I12" s="6">
        <f t="shared" si="0"/>
        <v>2923941368</v>
      </c>
      <c r="J12" s="6"/>
      <c r="K12" s="6">
        <v>20714387</v>
      </c>
      <c r="L12" s="6"/>
      <c r="M12" s="6">
        <v>34243059828</v>
      </c>
      <c r="N12" s="6"/>
      <c r="O12" s="6">
        <v>28395177091</v>
      </c>
      <c r="P12" s="6"/>
      <c r="Q12" s="6">
        <f t="shared" si="1"/>
        <v>5847882737</v>
      </c>
    </row>
    <row r="13" spans="1:17" x14ac:dyDescent="0.55000000000000004">
      <c r="A13" s="1" t="s">
        <v>45</v>
      </c>
      <c r="C13" s="6">
        <v>2765140</v>
      </c>
      <c r="D13" s="6"/>
      <c r="E13" s="6">
        <v>38646545083</v>
      </c>
      <c r="F13" s="6"/>
      <c r="G13" s="6">
        <v>42687115586</v>
      </c>
      <c r="H13" s="6"/>
      <c r="I13" s="6">
        <f t="shared" si="0"/>
        <v>-4040570503</v>
      </c>
      <c r="J13" s="6"/>
      <c r="K13" s="6">
        <v>2765140</v>
      </c>
      <c r="L13" s="6"/>
      <c r="M13" s="6">
        <v>38646545083</v>
      </c>
      <c r="N13" s="6"/>
      <c r="O13" s="6">
        <v>35045764565</v>
      </c>
      <c r="P13" s="6"/>
      <c r="Q13" s="6">
        <f t="shared" si="1"/>
        <v>3600780518</v>
      </c>
    </row>
    <row r="14" spans="1:17" x14ac:dyDescent="0.55000000000000004">
      <c r="A14" s="1" t="s">
        <v>27</v>
      </c>
      <c r="C14" s="6">
        <v>2732631</v>
      </c>
      <c r="D14" s="6"/>
      <c r="E14" s="6">
        <v>54408928066</v>
      </c>
      <c r="F14" s="6"/>
      <c r="G14" s="6">
        <v>52616122648</v>
      </c>
      <c r="H14" s="6"/>
      <c r="I14" s="6">
        <f t="shared" si="0"/>
        <v>1792805418</v>
      </c>
      <c r="J14" s="6"/>
      <c r="K14" s="6">
        <v>2732631</v>
      </c>
      <c r="L14" s="6"/>
      <c r="M14" s="6">
        <v>54408928066</v>
      </c>
      <c r="N14" s="6"/>
      <c r="O14" s="6">
        <v>55413985649</v>
      </c>
      <c r="P14" s="6"/>
      <c r="Q14" s="6">
        <f t="shared" si="1"/>
        <v>-1005057583</v>
      </c>
    </row>
    <row r="15" spans="1:17" x14ac:dyDescent="0.55000000000000004">
      <c r="A15" s="1" t="s">
        <v>33</v>
      </c>
      <c r="C15" s="6">
        <v>1091408</v>
      </c>
      <c r="D15" s="6"/>
      <c r="E15" s="6">
        <v>25766710407</v>
      </c>
      <c r="F15" s="6"/>
      <c r="G15" s="6">
        <v>25983693231</v>
      </c>
      <c r="H15" s="6"/>
      <c r="I15" s="6">
        <f t="shared" si="0"/>
        <v>-216982824</v>
      </c>
      <c r="J15" s="6"/>
      <c r="K15" s="6">
        <v>1091408</v>
      </c>
      <c r="L15" s="6"/>
      <c r="M15" s="6">
        <v>25766710407</v>
      </c>
      <c r="N15" s="6"/>
      <c r="O15" s="6">
        <v>22403476627</v>
      </c>
      <c r="P15" s="6"/>
      <c r="Q15" s="6">
        <f t="shared" si="1"/>
        <v>3363233780</v>
      </c>
    </row>
    <row r="16" spans="1:17" x14ac:dyDescent="0.55000000000000004">
      <c r="A16" s="1" t="s">
        <v>16</v>
      </c>
      <c r="C16" s="6">
        <v>1412218</v>
      </c>
      <c r="D16" s="6"/>
      <c r="E16" s="6">
        <v>8436929970</v>
      </c>
      <c r="F16" s="6"/>
      <c r="G16" s="6">
        <v>8254433981</v>
      </c>
      <c r="H16" s="6"/>
      <c r="I16" s="6">
        <f t="shared" si="0"/>
        <v>182495989</v>
      </c>
      <c r="J16" s="6"/>
      <c r="K16" s="6">
        <v>1412218</v>
      </c>
      <c r="L16" s="6"/>
      <c r="M16" s="6">
        <v>8436929970</v>
      </c>
      <c r="N16" s="6"/>
      <c r="O16" s="6">
        <v>7664831553</v>
      </c>
      <c r="P16" s="6"/>
      <c r="Q16" s="6">
        <f t="shared" si="1"/>
        <v>772098417</v>
      </c>
    </row>
    <row r="17" spans="1:17" x14ac:dyDescent="0.55000000000000004">
      <c r="A17" s="1" t="s">
        <v>22</v>
      </c>
      <c r="C17" s="6">
        <v>114343</v>
      </c>
      <c r="D17" s="6"/>
      <c r="E17" s="6">
        <v>5455807639</v>
      </c>
      <c r="F17" s="6"/>
      <c r="G17" s="6">
        <v>5544464513</v>
      </c>
      <c r="H17" s="6"/>
      <c r="I17" s="6">
        <f t="shared" si="0"/>
        <v>-88656874</v>
      </c>
      <c r="J17" s="6"/>
      <c r="K17" s="6">
        <v>114343</v>
      </c>
      <c r="L17" s="6"/>
      <c r="M17" s="6">
        <v>5455807639</v>
      </c>
      <c r="N17" s="6"/>
      <c r="O17" s="6">
        <v>4811340361</v>
      </c>
      <c r="P17" s="6"/>
      <c r="Q17" s="6">
        <f t="shared" si="1"/>
        <v>644467278</v>
      </c>
    </row>
    <row r="18" spans="1:17" x14ac:dyDescent="0.55000000000000004">
      <c r="A18" s="1" t="s">
        <v>51</v>
      </c>
      <c r="C18" s="6">
        <v>6904845</v>
      </c>
      <c r="D18" s="6"/>
      <c r="E18" s="6">
        <v>108104238462</v>
      </c>
      <c r="F18" s="6"/>
      <c r="G18" s="6">
        <v>85385188982</v>
      </c>
      <c r="H18" s="6"/>
      <c r="I18" s="6">
        <f t="shared" si="0"/>
        <v>22719049480</v>
      </c>
      <c r="J18" s="6"/>
      <c r="K18" s="6">
        <v>6904845</v>
      </c>
      <c r="L18" s="6"/>
      <c r="M18" s="6">
        <v>108104238462</v>
      </c>
      <c r="N18" s="6"/>
      <c r="O18" s="6">
        <v>76942762740</v>
      </c>
      <c r="P18" s="6"/>
      <c r="Q18" s="6">
        <f t="shared" si="1"/>
        <v>31161475722</v>
      </c>
    </row>
    <row r="19" spans="1:17" x14ac:dyDescent="0.55000000000000004">
      <c r="A19" s="1" t="s">
        <v>56</v>
      </c>
      <c r="C19" s="6">
        <v>487852</v>
      </c>
      <c r="D19" s="6"/>
      <c r="E19" s="6">
        <v>1145450200</v>
      </c>
      <c r="F19" s="6"/>
      <c r="G19" s="6">
        <v>1179881599</v>
      </c>
      <c r="H19" s="6"/>
      <c r="I19" s="6">
        <f t="shared" si="0"/>
        <v>-34431399</v>
      </c>
      <c r="J19" s="6"/>
      <c r="K19" s="6">
        <v>487852</v>
      </c>
      <c r="L19" s="6"/>
      <c r="M19" s="6">
        <v>1145450200</v>
      </c>
      <c r="N19" s="6"/>
      <c r="O19" s="6">
        <v>1063978721</v>
      </c>
      <c r="P19" s="6"/>
      <c r="Q19" s="6">
        <f t="shared" si="1"/>
        <v>81471479</v>
      </c>
    </row>
    <row r="20" spans="1:17" x14ac:dyDescent="0.55000000000000004">
      <c r="A20" s="1" t="s">
        <v>31</v>
      </c>
      <c r="C20" s="6">
        <v>3315372</v>
      </c>
      <c r="D20" s="6"/>
      <c r="E20" s="6">
        <v>32330282714</v>
      </c>
      <c r="F20" s="6"/>
      <c r="G20" s="6">
        <v>28273743381</v>
      </c>
      <c r="H20" s="6"/>
      <c r="I20" s="6">
        <f t="shared" si="0"/>
        <v>4056539333</v>
      </c>
      <c r="J20" s="6"/>
      <c r="K20" s="6">
        <v>3315372</v>
      </c>
      <c r="L20" s="6"/>
      <c r="M20" s="6">
        <v>32330282714</v>
      </c>
      <c r="N20" s="6"/>
      <c r="O20" s="6">
        <v>22080825033</v>
      </c>
      <c r="P20" s="6"/>
      <c r="Q20" s="6">
        <f t="shared" si="1"/>
        <v>10249457681</v>
      </c>
    </row>
    <row r="21" spans="1:17" x14ac:dyDescent="0.55000000000000004">
      <c r="A21" s="1" t="s">
        <v>23</v>
      </c>
      <c r="C21" s="6">
        <v>619339</v>
      </c>
      <c r="D21" s="6"/>
      <c r="E21" s="6">
        <v>80281272856</v>
      </c>
      <c r="F21" s="6"/>
      <c r="G21" s="6">
        <v>79721027777</v>
      </c>
      <c r="H21" s="6"/>
      <c r="I21" s="6">
        <f t="shared" si="0"/>
        <v>560245079</v>
      </c>
      <c r="J21" s="6"/>
      <c r="K21" s="6">
        <v>619339</v>
      </c>
      <c r="L21" s="6"/>
      <c r="M21" s="6">
        <v>80281272856</v>
      </c>
      <c r="N21" s="6"/>
      <c r="O21" s="6">
        <v>67081652534</v>
      </c>
      <c r="P21" s="6"/>
      <c r="Q21" s="6">
        <f t="shared" si="1"/>
        <v>13199620322</v>
      </c>
    </row>
    <row r="22" spans="1:17" x14ac:dyDescent="0.55000000000000004">
      <c r="A22" s="1" t="s">
        <v>26</v>
      </c>
      <c r="C22" s="6">
        <v>4594037</v>
      </c>
      <c r="D22" s="6"/>
      <c r="E22" s="6">
        <v>20783062985</v>
      </c>
      <c r="F22" s="6"/>
      <c r="G22" s="6">
        <v>23121214655</v>
      </c>
      <c r="H22" s="6"/>
      <c r="I22" s="6">
        <f t="shared" si="0"/>
        <v>-2338151670</v>
      </c>
      <c r="J22" s="6"/>
      <c r="K22" s="6">
        <v>4594037</v>
      </c>
      <c r="L22" s="6"/>
      <c r="M22" s="6">
        <v>20783062985</v>
      </c>
      <c r="N22" s="6"/>
      <c r="O22" s="6">
        <v>18349010564</v>
      </c>
      <c r="P22" s="6"/>
      <c r="Q22" s="6">
        <f t="shared" si="1"/>
        <v>2434052421</v>
      </c>
    </row>
    <row r="23" spans="1:17" x14ac:dyDescent="0.55000000000000004">
      <c r="A23" s="1" t="s">
        <v>47</v>
      </c>
      <c r="C23" s="6">
        <v>15007</v>
      </c>
      <c r="D23" s="6"/>
      <c r="E23" s="6">
        <v>236744031</v>
      </c>
      <c r="F23" s="6"/>
      <c r="G23" s="6">
        <v>223168916</v>
      </c>
      <c r="H23" s="6"/>
      <c r="I23" s="6">
        <f t="shared" si="0"/>
        <v>13575115</v>
      </c>
      <c r="J23" s="6"/>
      <c r="K23" s="6">
        <v>15007</v>
      </c>
      <c r="L23" s="6"/>
      <c r="M23" s="6">
        <v>236744031</v>
      </c>
      <c r="N23" s="6"/>
      <c r="O23" s="6">
        <v>205715198</v>
      </c>
      <c r="P23" s="6"/>
      <c r="Q23" s="6">
        <f t="shared" si="1"/>
        <v>31028833</v>
      </c>
    </row>
    <row r="24" spans="1:17" x14ac:dyDescent="0.55000000000000004">
      <c r="A24" s="1" t="s">
        <v>21</v>
      </c>
      <c r="C24" s="6">
        <v>2805925</v>
      </c>
      <c r="D24" s="6"/>
      <c r="E24" s="6">
        <v>35004833315</v>
      </c>
      <c r="F24" s="6"/>
      <c r="G24" s="6">
        <v>35255863992</v>
      </c>
      <c r="H24" s="6"/>
      <c r="I24" s="6">
        <f t="shared" si="0"/>
        <v>-251030677</v>
      </c>
      <c r="J24" s="6"/>
      <c r="K24" s="6">
        <v>2805925</v>
      </c>
      <c r="L24" s="6"/>
      <c r="M24" s="6">
        <v>35004833315</v>
      </c>
      <c r="N24" s="6"/>
      <c r="O24" s="6">
        <v>29649512202</v>
      </c>
      <c r="P24" s="6"/>
      <c r="Q24" s="6">
        <f t="shared" si="1"/>
        <v>5355321113</v>
      </c>
    </row>
    <row r="25" spans="1:17" x14ac:dyDescent="0.55000000000000004">
      <c r="A25" s="1" t="s">
        <v>25</v>
      </c>
      <c r="C25" s="6">
        <v>562425</v>
      </c>
      <c r="D25" s="6"/>
      <c r="E25" s="6">
        <v>44614469985</v>
      </c>
      <c r="F25" s="6"/>
      <c r="G25" s="6">
        <v>50205255698</v>
      </c>
      <c r="H25" s="6"/>
      <c r="I25" s="6">
        <f t="shared" si="0"/>
        <v>-5590785713</v>
      </c>
      <c r="J25" s="6"/>
      <c r="K25" s="6">
        <v>562425</v>
      </c>
      <c r="L25" s="6"/>
      <c r="M25" s="6">
        <v>44614469985</v>
      </c>
      <c r="N25" s="6"/>
      <c r="O25" s="6">
        <v>42797464629</v>
      </c>
      <c r="P25" s="6"/>
      <c r="Q25" s="6">
        <f t="shared" si="1"/>
        <v>1817005356</v>
      </c>
    </row>
    <row r="26" spans="1:17" x14ac:dyDescent="0.55000000000000004">
      <c r="A26" s="1" t="s">
        <v>38</v>
      </c>
      <c r="C26" s="6">
        <v>5354926</v>
      </c>
      <c r="D26" s="6"/>
      <c r="E26" s="6">
        <v>26721782235</v>
      </c>
      <c r="F26" s="6"/>
      <c r="G26" s="6">
        <v>23687635646</v>
      </c>
      <c r="H26" s="6"/>
      <c r="I26" s="6">
        <f t="shared" si="0"/>
        <v>3034146589</v>
      </c>
      <c r="J26" s="6"/>
      <c r="K26" s="6">
        <v>5354926</v>
      </c>
      <c r="L26" s="6"/>
      <c r="M26" s="6">
        <v>26721782235</v>
      </c>
      <c r="N26" s="6"/>
      <c r="O26" s="6">
        <v>17599677118</v>
      </c>
      <c r="P26" s="6"/>
      <c r="Q26" s="6">
        <f t="shared" si="1"/>
        <v>9122105117</v>
      </c>
    </row>
    <row r="27" spans="1:17" x14ac:dyDescent="0.55000000000000004">
      <c r="A27" s="1" t="s">
        <v>37</v>
      </c>
      <c r="C27" s="6">
        <v>17656929</v>
      </c>
      <c r="D27" s="6"/>
      <c r="E27" s="6">
        <v>18253945083</v>
      </c>
      <c r="F27" s="6"/>
      <c r="G27" s="6">
        <v>17920459548</v>
      </c>
      <c r="H27" s="6"/>
      <c r="I27" s="6">
        <f t="shared" si="0"/>
        <v>333485535</v>
      </c>
      <c r="J27" s="6"/>
      <c r="K27" s="6">
        <v>17656929</v>
      </c>
      <c r="L27" s="6"/>
      <c r="M27" s="6">
        <v>18253945083</v>
      </c>
      <c r="N27" s="6"/>
      <c r="O27" s="6">
        <v>16674276758</v>
      </c>
      <c r="P27" s="6"/>
      <c r="Q27" s="6">
        <f t="shared" si="1"/>
        <v>1579668325</v>
      </c>
    </row>
    <row r="28" spans="1:17" x14ac:dyDescent="0.55000000000000004">
      <c r="A28" s="1" t="s">
        <v>66</v>
      </c>
      <c r="C28" s="6">
        <v>2905886</v>
      </c>
      <c r="D28" s="6"/>
      <c r="E28" s="6">
        <v>33305511629</v>
      </c>
      <c r="F28" s="6"/>
      <c r="G28" s="6">
        <v>35191785904</v>
      </c>
      <c r="H28" s="6"/>
      <c r="I28" s="6">
        <f t="shared" si="0"/>
        <v>-1886274275</v>
      </c>
      <c r="J28" s="6"/>
      <c r="K28" s="6">
        <v>2905886</v>
      </c>
      <c r="L28" s="6"/>
      <c r="M28" s="6">
        <v>33305511629</v>
      </c>
      <c r="N28" s="6"/>
      <c r="O28" s="6">
        <v>35191785904</v>
      </c>
      <c r="P28" s="6"/>
      <c r="Q28" s="6">
        <f t="shared" si="1"/>
        <v>-1886274275</v>
      </c>
    </row>
    <row r="29" spans="1:17" x14ac:dyDescent="0.55000000000000004">
      <c r="A29" s="1" t="s">
        <v>29</v>
      </c>
      <c r="C29" s="6">
        <v>1500000</v>
      </c>
      <c r="D29" s="6"/>
      <c r="E29" s="6">
        <v>18877009500</v>
      </c>
      <c r="F29" s="6"/>
      <c r="G29" s="6">
        <v>17430666750</v>
      </c>
      <c r="H29" s="6"/>
      <c r="I29" s="6">
        <f t="shared" si="0"/>
        <v>1446342750</v>
      </c>
      <c r="J29" s="6"/>
      <c r="K29" s="6">
        <v>1500000</v>
      </c>
      <c r="L29" s="6"/>
      <c r="M29" s="6">
        <v>18877009500</v>
      </c>
      <c r="N29" s="6"/>
      <c r="O29" s="6">
        <v>14612535000</v>
      </c>
      <c r="P29" s="6"/>
      <c r="Q29" s="6">
        <f t="shared" si="1"/>
        <v>4264474500</v>
      </c>
    </row>
    <row r="30" spans="1:17" x14ac:dyDescent="0.55000000000000004">
      <c r="A30" s="1" t="s">
        <v>35</v>
      </c>
      <c r="C30" s="6">
        <v>1790384</v>
      </c>
      <c r="D30" s="6"/>
      <c r="E30" s="6">
        <v>36662463033</v>
      </c>
      <c r="F30" s="6"/>
      <c r="G30" s="6">
        <v>35292069997</v>
      </c>
      <c r="H30" s="6"/>
      <c r="I30" s="6">
        <f t="shared" si="0"/>
        <v>1370393036</v>
      </c>
      <c r="J30" s="6"/>
      <c r="K30" s="6">
        <v>1790384</v>
      </c>
      <c r="L30" s="6"/>
      <c r="M30" s="6">
        <v>36662463033</v>
      </c>
      <c r="N30" s="6"/>
      <c r="O30" s="6">
        <v>30673883864</v>
      </c>
      <c r="P30" s="6"/>
      <c r="Q30" s="6">
        <f t="shared" si="1"/>
        <v>5988579169</v>
      </c>
    </row>
    <row r="31" spans="1:17" x14ac:dyDescent="0.55000000000000004">
      <c r="A31" s="1" t="s">
        <v>40</v>
      </c>
      <c r="C31" s="6">
        <v>1721862</v>
      </c>
      <c r="D31" s="6"/>
      <c r="E31" s="6">
        <v>15387436120</v>
      </c>
      <c r="F31" s="6"/>
      <c r="G31" s="6">
        <v>14514511490</v>
      </c>
      <c r="H31" s="6"/>
      <c r="I31" s="6">
        <f t="shared" si="0"/>
        <v>872924630</v>
      </c>
      <c r="J31" s="6"/>
      <c r="K31" s="6">
        <v>1721862</v>
      </c>
      <c r="L31" s="6"/>
      <c r="M31" s="6">
        <v>15387436120</v>
      </c>
      <c r="N31" s="6"/>
      <c r="O31" s="6">
        <v>12203828647</v>
      </c>
      <c r="P31" s="6"/>
      <c r="Q31" s="6">
        <f t="shared" si="1"/>
        <v>3183607473</v>
      </c>
    </row>
    <row r="32" spans="1:17" x14ac:dyDescent="0.55000000000000004">
      <c r="A32" s="1" t="s">
        <v>17</v>
      </c>
      <c r="C32" s="6">
        <v>12110123</v>
      </c>
      <c r="D32" s="6"/>
      <c r="E32" s="6">
        <v>48657869918</v>
      </c>
      <c r="F32" s="6"/>
      <c r="G32" s="6">
        <v>52365594791</v>
      </c>
      <c r="H32" s="6"/>
      <c r="I32" s="6">
        <f t="shared" si="0"/>
        <v>-3707724873</v>
      </c>
      <c r="J32" s="6"/>
      <c r="K32" s="6">
        <v>12110123</v>
      </c>
      <c r="L32" s="6"/>
      <c r="M32" s="6">
        <v>48657869918</v>
      </c>
      <c r="N32" s="6"/>
      <c r="O32" s="6">
        <v>47995776191</v>
      </c>
      <c r="P32" s="6"/>
      <c r="Q32" s="6">
        <f t="shared" si="1"/>
        <v>662093727</v>
      </c>
    </row>
    <row r="33" spans="1:17" x14ac:dyDescent="0.55000000000000004">
      <c r="A33" s="1" t="s">
        <v>39</v>
      </c>
      <c r="C33" s="6">
        <v>3644694</v>
      </c>
      <c r="D33" s="6"/>
      <c r="E33" s="6">
        <v>24853835365</v>
      </c>
      <c r="F33" s="6"/>
      <c r="G33" s="6">
        <v>22498880119</v>
      </c>
      <c r="H33" s="6"/>
      <c r="I33" s="6">
        <f t="shared" si="0"/>
        <v>2354955246</v>
      </c>
      <c r="J33" s="6"/>
      <c r="K33" s="6">
        <v>3644694</v>
      </c>
      <c r="L33" s="6"/>
      <c r="M33" s="6">
        <v>24853835365</v>
      </c>
      <c r="N33" s="6"/>
      <c r="O33" s="6">
        <v>17846937756</v>
      </c>
      <c r="P33" s="6"/>
      <c r="Q33" s="6">
        <f t="shared" si="1"/>
        <v>7006897609</v>
      </c>
    </row>
    <row r="34" spans="1:17" x14ac:dyDescent="0.55000000000000004">
      <c r="A34" s="1" t="s">
        <v>57</v>
      </c>
      <c r="C34" s="6">
        <v>3384079</v>
      </c>
      <c r="D34" s="6"/>
      <c r="E34" s="6">
        <v>57557077219</v>
      </c>
      <c r="F34" s="6"/>
      <c r="G34" s="6">
        <v>56009663103</v>
      </c>
      <c r="H34" s="6"/>
      <c r="I34" s="6">
        <f t="shared" si="0"/>
        <v>1547414116</v>
      </c>
      <c r="J34" s="6"/>
      <c r="K34" s="6">
        <v>3384079</v>
      </c>
      <c r="L34" s="6"/>
      <c r="M34" s="6">
        <v>57557077219</v>
      </c>
      <c r="N34" s="6"/>
      <c r="O34" s="6">
        <v>46725178409</v>
      </c>
      <c r="P34" s="6"/>
      <c r="Q34" s="6">
        <f t="shared" si="1"/>
        <v>10831898810</v>
      </c>
    </row>
    <row r="35" spans="1:17" x14ac:dyDescent="0.55000000000000004">
      <c r="A35" s="1" t="s">
        <v>41</v>
      </c>
      <c r="C35" s="6">
        <v>5802574</v>
      </c>
      <c r="D35" s="6"/>
      <c r="E35" s="6">
        <v>86290008323</v>
      </c>
      <c r="F35" s="6"/>
      <c r="G35" s="6">
        <v>82886859599</v>
      </c>
      <c r="H35" s="6"/>
      <c r="I35" s="6">
        <f t="shared" si="0"/>
        <v>3403148724</v>
      </c>
      <c r="J35" s="6"/>
      <c r="K35" s="6">
        <v>5802574</v>
      </c>
      <c r="L35" s="6"/>
      <c r="M35" s="6">
        <v>86290008323</v>
      </c>
      <c r="N35" s="6"/>
      <c r="O35" s="6">
        <v>67370808637</v>
      </c>
      <c r="P35" s="6"/>
      <c r="Q35" s="6">
        <f t="shared" si="1"/>
        <v>18919199686</v>
      </c>
    </row>
    <row r="36" spans="1:17" x14ac:dyDescent="0.55000000000000004">
      <c r="A36" s="1" t="s">
        <v>42</v>
      </c>
      <c r="C36" s="6">
        <v>6291977</v>
      </c>
      <c r="D36" s="6"/>
      <c r="E36" s="6">
        <v>92379551913</v>
      </c>
      <c r="F36" s="6"/>
      <c r="G36" s="6">
        <v>89064645852</v>
      </c>
      <c r="H36" s="6"/>
      <c r="I36" s="6">
        <f t="shared" si="0"/>
        <v>3314906061</v>
      </c>
      <c r="J36" s="6"/>
      <c r="K36" s="6">
        <v>6291977</v>
      </c>
      <c r="L36" s="6"/>
      <c r="M36" s="6">
        <v>92379551913</v>
      </c>
      <c r="N36" s="6"/>
      <c r="O36" s="6">
        <v>78994836876</v>
      </c>
      <c r="P36" s="6"/>
      <c r="Q36" s="6">
        <f t="shared" si="1"/>
        <v>13384715037</v>
      </c>
    </row>
    <row r="37" spans="1:17" x14ac:dyDescent="0.55000000000000004">
      <c r="A37" s="1" t="s">
        <v>60</v>
      </c>
      <c r="C37" s="6">
        <v>6358289</v>
      </c>
      <c r="D37" s="6"/>
      <c r="E37" s="6">
        <v>47656247140</v>
      </c>
      <c r="F37" s="6"/>
      <c r="G37" s="6">
        <v>47845860856</v>
      </c>
      <c r="H37" s="6"/>
      <c r="I37" s="6">
        <f t="shared" si="0"/>
        <v>-189613716</v>
      </c>
      <c r="J37" s="6"/>
      <c r="K37" s="6">
        <v>6358289</v>
      </c>
      <c r="L37" s="6"/>
      <c r="M37" s="6">
        <v>47656247140</v>
      </c>
      <c r="N37" s="6"/>
      <c r="O37" s="6">
        <v>45760109986</v>
      </c>
      <c r="P37" s="6"/>
      <c r="Q37" s="6">
        <f t="shared" si="1"/>
        <v>1896137154</v>
      </c>
    </row>
    <row r="38" spans="1:17" x14ac:dyDescent="0.55000000000000004">
      <c r="A38" s="1" t="s">
        <v>28</v>
      </c>
      <c r="C38" s="6">
        <v>11103495</v>
      </c>
      <c r="D38" s="6"/>
      <c r="E38" s="6">
        <v>139292356563</v>
      </c>
      <c r="F38" s="6"/>
      <c r="G38" s="6">
        <v>128806798819</v>
      </c>
      <c r="H38" s="6"/>
      <c r="I38" s="6">
        <f t="shared" si="0"/>
        <v>10485557744</v>
      </c>
      <c r="J38" s="6"/>
      <c r="K38" s="6">
        <v>11103495</v>
      </c>
      <c r="L38" s="6"/>
      <c r="M38" s="6">
        <v>139292356563</v>
      </c>
      <c r="N38" s="6"/>
      <c r="O38" s="6">
        <v>132228401872</v>
      </c>
      <c r="P38" s="6"/>
      <c r="Q38" s="6">
        <f t="shared" si="1"/>
        <v>7063954691</v>
      </c>
    </row>
    <row r="39" spans="1:17" x14ac:dyDescent="0.55000000000000004">
      <c r="A39" s="1" t="s">
        <v>59</v>
      </c>
      <c r="C39" s="6">
        <v>621795</v>
      </c>
      <c r="D39" s="6"/>
      <c r="E39" s="6">
        <v>3844552888</v>
      </c>
      <c r="F39" s="6"/>
      <c r="G39" s="6">
        <v>2779574652</v>
      </c>
      <c r="H39" s="6"/>
      <c r="I39" s="6">
        <f t="shared" si="0"/>
        <v>1064978236</v>
      </c>
      <c r="J39" s="6"/>
      <c r="K39" s="6">
        <v>621795</v>
      </c>
      <c r="L39" s="6"/>
      <c r="M39" s="6">
        <v>3844552888</v>
      </c>
      <c r="N39" s="6"/>
      <c r="O39" s="6">
        <v>2398827935</v>
      </c>
      <c r="P39" s="6"/>
      <c r="Q39" s="6">
        <f t="shared" si="1"/>
        <v>1445724953</v>
      </c>
    </row>
    <row r="40" spans="1:17" x14ac:dyDescent="0.55000000000000004">
      <c r="A40" s="1" t="s">
        <v>24</v>
      </c>
      <c r="C40" s="6">
        <v>1663269</v>
      </c>
      <c r="D40" s="6"/>
      <c r="E40" s="6">
        <v>130136953367</v>
      </c>
      <c r="F40" s="6"/>
      <c r="G40" s="6">
        <v>124746958856</v>
      </c>
      <c r="H40" s="6"/>
      <c r="I40" s="6">
        <f t="shared" si="0"/>
        <v>5389994511</v>
      </c>
      <c r="J40" s="6"/>
      <c r="K40" s="6">
        <v>1663269</v>
      </c>
      <c r="L40" s="6"/>
      <c r="M40" s="6">
        <v>130136953367</v>
      </c>
      <c r="N40" s="6"/>
      <c r="O40" s="6">
        <v>103716060026</v>
      </c>
      <c r="P40" s="6"/>
      <c r="Q40" s="6">
        <f t="shared" si="1"/>
        <v>26420893341</v>
      </c>
    </row>
    <row r="41" spans="1:17" x14ac:dyDescent="0.55000000000000004">
      <c r="A41" s="1" t="s">
        <v>32</v>
      </c>
      <c r="C41" s="6">
        <v>589908</v>
      </c>
      <c r="D41" s="6"/>
      <c r="E41" s="6">
        <v>19943397592</v>
      </c>
      <c r="F41" s="6"/>
      <c r="G41" s="6">
        <v>17662309187</v>
      </c>
      <c r="H41" s="6"/>
      <c r="I41" s="6">
        <f t="shared" si="0"/>
        <v>2281088405</v>
      </c>
      <c r="J41" s="6"/>
      <c r="K41" s="6">
        <v>589908</v>
      </c>
      <c r="L41" s="6"/>
      <c r="M41" s="6">
        <v>19943397592</v>
      </c>
      <c r="N41" s="6"/>
      <c r="O41" s="6">
        <v>16430873288</v>
      </c>
      <c r="P41" s="6"/>
      <c r="Q41" s="6">
        <f t="shared" si="1"/>
        <v>3512524304</v>
      </c>
    </row>
    <row r="42" spans="1:17" x14ac:dyDescent="0.55000000000000004">
      <c r="A42" s="1" t="s">
        <v>44</v>
      </c>
      <c r="C42" s="6">
        <v>2627203</v>
      </c>
      <c r="D42" s="6"/>
      <c r="E42" s="6">
        <v>23843644527</v>
      </c>
      <c r="F42" s="6"/>
      <c r="G42" s="6">
        <v>22571400075</v>
      </c>
      <c r="H42" s="6"/>
      <c r="I42" s="6">
        <f t="shared" si="0"/>
        <v>1272244452</v>
      </c>
      <c r="J42" s="6"/>
      <c r="K42" s="6">
        <v>2627203</v>
      </c>
      <c r="L42" s="6"/>
      <c r="M42" s="6">
        <v>23843644527</v>
      </c>
      <c r="N42" s="6"/>
      <c r="O42" s="6">
        <v>20004634941</v>
      </c>
      <c r="P42" s="6"/>
      <c r="Q42" s="6">
        <f t="shared" si="1"/>
        <v>3839009586</v>
      </c>
    </row>
    <row r="43" spans="1:17" x14ac:dyDescent="0.55000000000000004">
      <c r="A43" s="1" t="s">
        <v>65</v>
      </c>
      <c r="C43" s="6">
        <v>867919</v>
      </c>
      <c r="D43" s="6"/>
      <c r="E43" s="6">
        <v>15357036898</v>
      </c>
      <c r="F43" s="6"/>
      <c r="G43" s="6">
        <v>15537842173</v>
      </c>
      <c r="H43" s="6"/>
      <c r="I43" s="6">
        <f t="shared" si="0"/>
        <v>-180805275</v>
      </c>
      <c r="J43" s="6"/>
      <c r="K43" s="6">
        <v>867919</v>
      </c>
      <c r="L43" s="6"/>
      <c r="M43" s="6">
        <v>15357036898</v>
      </c>
      <c r="N43" s="6"/>
      <c r="O43" s="6">
        <v>15537842173</v>
      </c>
      <c r="P43" s="6"/>
      <c r="Q43" s="6">
        <f t="shared" si="1"/>
        <v>-180805275</v>
      </c>
    </row>
    <row r="44" spans="1:17" x14ac:dyDescent="0.55000000000000004">
      <c r="A44" s="1" t="s">
        <v>48</v>
      </c>
      <c r="C44" s="6">
        <v>1953499</v>
      </c>
      <c r="D44" s="6"/>
      <c r="E44" s="6">
        <v>32138042519</v>
      </c>
      <c r="F44" s="6"/>
      <c r="G44" s="6">
        <v>28992203916</v>
      </c>
      <c r="H44" s="6"/>
      <c r="I44" s="6">
        <f t="shared" si="0"/>
        <v>3145838603</v>
      </c>
      <c r="J44" s="6"/>
      <c r="K44" s="6">
        <v>1953499</v>
      </c>
      <c r="L44" s="6"/>
      <c r="M44" s="6">
        <v>32138042519</v>
      </c>
      <c r="N44" s="6"/>
      <c r="O44" s="6">
        <v>24739496175</v>
      </c>
      <c r="P44" s="6"/>
      <c r="Q44" s="6">
        <f t="shared" si="1"/>
        <v>7398546344</v>
      </c>
    </row>
    <row r="45" spans="1:17" x14ac:dyDescent="0.55000000000000004">
      <c r="A45" s="1" t="s">
        <v>63</v>
      </c>
      <c r="C45" s="6">
        <v>3272885</v>
      </c>
      <c r="D45" s="6"/>
      <c r="E45" s="6">
        <v>16602158038</v>
      </c>
      <c r="F45" s="6"/>
      <c r="G45" s="6">
        <v>16090431650</v>
      </c>
      <c r="H45" s="6"/>
      <c r="I45" s="6">
        <f t="shared" si="0"/>
        <v>511726388</v>
      </c>
      <c r="J45" s="6"/>
      <c r="K45" s="6">
        <v>3272885</v>
      </c>
      <c r="L45" s="6"/>
      <c r="M45" s="6">
        <v>16602158038</v>
      </c>
      <c r="N45" s="6"/>
      <c r="O45" s="6">
        <v>11660226227</v>
      </c>
      <c r="P45" s="6"/>
      <c r="Q45" s="6">
        <f t="shared" si="1"/>
        <v>4941931811</v>
      </c>
    </row>
    <row r="46" spans="1:17" x14ac:dyDescent="0.55000000000000004">
      <c r="A46" s="1" t="s">
        <v>43</v>
      </c>
      <c r="C46" s="6">
        <v>4004972</v>
      </c>
      <c r="D46" s="6"/>
      <c r="E46" s="6">
        <v>88699853041</v>
      </c>
      <c r="F46" s="6"/>
      <c r="G46" s="6">
        <v>79901528301</v>
      </c>
      <c r="H46" s="6"/>
      <c r="I46" s="6">
        <f t="shared" si="0"/>
        <v>8798324740</v>
      </c>
      <c r="J46" s="6"/>
      <c r="K46" s="6">
        <v>4004972</v>
      </c>
      <c r="L46" s="6"/>
      <c r="M46" s="6">
        <v>88699853041</v>
      </c>
      <c r="N46" s="6"/>
      <c r="O46" s="6">
        <v>70110426155</v>
      </c>
      <c r="P46" s="6"/>
      <c r="Q46" s="6">
        <f t="shared" si="1"/>
        <v>18589426886</v>
      </c>
    </row>
    <row r="47" spans="1:17" x14ac:dyDescent="0.55000000000000004">
      <c r="A47" s="1" t="s">
        <v>18</v>
      </c>
      <c r="C47" s="6">
        <v>7477734</v>
      </c>
      <c r="D47" s="6"/>
      <c r="E47" s="6">
        <v>48464734467</v>
      </c>
      <c r="F47" s="6"/>
      <c r="G47" s="6">
        <v>44748113725</v>
      </c>
      <c r="H47" s="6"/>
      <c r="I47" s="6">
        <f t="shared" si="0"/>
        <v>3716620742</v>
      </c>
      <c r="J47" s="6"/>
      <c r="K47" s="6">
        <v>7477734</v>
      </c>
      <c r="L47" s="6"/>
      <c r="M47" s="6">
        <v>48464734467</v>
      </c>
      <c r="N47" s="6"/>
      <c r="O47" s="6">
        <v>36613551856</v>
      </c>
      <c r="P47" s="6"/>
      <c r="Q47" s="6">
        <f t="shared" si="1"/>
        <v>11851182611</v>
      </c>
    </row>
    <row r="48" spans="1:17" x14ac:dyDescent="0.55000000000000004">
      <c r="A48" s="1" t="s">
        <v>54</v>
      </c>
      <c r="C48" s="6">
        <v>5850856</v>
      </c>
      <c r="D48" s="6"/>
      <c r="E48" s="6">
        <v>72991344755</v>
      </c>
      <c r="F48" s="6"/>
      <c r="G48" s="6">
        <v>70257804354</v>
      </c>
      <c r="H48" s="6"/>
      <c r="I48" s="6">
        <f t="shared" si="0"/>
        <v>2733540401</v>
      </c>
      <c r="J48" s="6"/>
      <c r="K48" s="6">
        <v>5850856</v>
      </c>
      <c r="L48" s="6"/>
      <c r="M48" s="6">
        <v>72991344755</v>
      </c>
      <c r="N48" s="6"/>
      <c r="O48" s="6">
        <v>63627514870</v>
      </c>
      <c r="P48" s="6"/>
      <c r="Q48" s="6">
        <f t="shared" si="1"/>
        <v>9363829885</v>
      </c>
    </row>
    <row r="49" spans="1:17" x14ac:dyDescent="0.55000000000000004">
      <c r="A49" s="1" t="s">
        <v>52</v>
      </c>
      <c r="C49" s="6">
        <v>9203071</v>
      </c>
      <c r="D49" s="6"/>
      <c r="E49" s="6">
        <v>56445089528</v>
      </c>
      <c r="F49" s="6"/>
      <c r="G49" s="6">
        <v>55164325747</v>
      </c>
      <c r="H49" s="6"/>
      <c r="I49" s="6">
        <f t="shared" si="0"/>
        <v>1280763781</v>
      </c>
      <c r="J49" s="6"/>
      <c r="K49" s="6">
        <v>9203071</v>
      </c>
      <c r="L49" s="6"/>
      <c r="M49" s="6">
        <v>56445089528</v>
      </c>
      <c r="N49" s="6"/>
      <c r="O49" s="6">
        <v>49217922474</v>
      </c>
      <c r="P49" s="6"/>
      <c r="Q49" s="6">
        <f t="shared" si="1"/>
        <v>7227167054</v>
      </c>
    </row>
    <row r="50" spans="1:17" x14ac:dyDescent="0.55000000000000004">
      <c r="A50" s="1" t="s">
        <v>64</v>
      </c>
      <c r="C50" s="6">
        <v>4815427</v>
      </c>
      <c r="D50" s="6"/>
      <c r="E50" s="6">
        <v>101431766686</v>
      </c>
      <c r="F50" s="6"/>
      <c r="G50" s="6">
        <v>107976859335</v>
      </c>
      <c r="H50" s="6"/>
      <c r="I50" s="6">
        <f t="shared" si="0"/>
        <v>-6545092649</v>
      </c>
      <c r="J50" s="6"/>
      <c r="K50" s="6">
        <v>4815427</v>
      </c>
      <c r="L50" s="6"/>
      <c r="M50" s="6">
        <v>101431766686</v>
      </c>
      <c r="N50" s="6"/>
      <c r="O50" s="6">
        <v>88411738107</v>
      </c>
      <c r="P50" s="6"/>
      <c r="Q50" s="6">
        <f t="shared" si="1"/>
        <v>13020028579</v>
      </c>
    </row>
    <row r="51" spans="1:17" x14ac:dyDescent="0.55000000000000004">
      <c r="A51" s="1" t="s">
        <v>53</v>
      </c>
      <c r="C51" s="6">
        <v>1146320</v>
      </c>
      <c r="D51" s="6"/>
      <c r="E51" s="6">
        <v>26402201005</v>
      </c>
      <c r="F51" s="6"/>
      <c r="G51" s="6">
        <v>25103171693</v>
      </c>
      <c r="H51" s="6"/>
      <c r="I51" s="6">
        <f t="shared" si="0"/>
        <v>1299029312</v>
      </c>
      <c r="J51" s="6"/>
      <c r="K51" s="6">
        <v>1146320</v>
      </c>
      <c r="L51" s="6"/>
      <c r="M51" s="6">
        <v>26402201005</v>
      </c>
      <c r="N51" s="6"/>
      <c r="O51" s="6">
        <v>23097652756</v>
      </c>
      <c r="P51" s="6"/>
      <c r="Q51" s="6">
        <f t="shared" si="1"/>
        <v>3304548249</v>
      </c>
    </row>
    <row r="52" spans="1:17" x14ac:dyDescent="0.55000000000000004">
      <c r="A52" s="1" t="s">
        <v>15</v>
      </c>
      <c r="C52" s="6">
        <v>9160874</v>
      </c>
      <c r="D52" s="6"/>
      <c r="E52" s="6">
        <v>20498431666</v>
      </c>
      <c r="F52" s="6"/>
      <c r="G52" s="6">
        <v>19687965020</v>
      </c>
      <c r="H52" s="6"/>
      <c r="I52" s="6">
        <f t="shared" si="0"/>
        <v>810466646</v>
      </c>
      <c r="J52" s="6"/>
      <c r="K52" s="6">
        <v>9160874</v>
      </c>
      <c r="L52" s="6"/>
      <c r="M52" s="6">
        <v>20498431666</v>
      </c>
      <c r="N52" s="6"/>
      <c r="O52" s="6">
        <v>19823706544</v>
      </c>
      <c r="P52" s="6"/>
      <c r="Q52" s="6">
        <f t="shared" si="1"/>
        <v>674725122</v>
      </c>
    </row>
    <row r="53" spans="1:17" x14ac:dyDescent="0.55000000000000004">
      <c r="A53" s="1" t="s">
        <v>19</v>
      </c>
      <c r="C53" s="6">
        <v>800654</v>
      </c>
      <c r="D53" s="6"/>
      <c r="E53" s="6">
        <v>78395175706</v>
      </c>
      <c r="F53" s="6"/>
      <c r="G53" s="6">
        <v>80583873505</v>
      </c>
      <c r="H53" s="6"/>
      <c r="I53" s="6">
        <f t="shared" si="0"/>
        <v>-2188697799</v>
      </c>
      <c r="J53" s="6"/>
      <c r="K53" s="6">
        <v>800654</v>
      </c>
      <c r="L53" s="6"/>
      <c r="M53" s="6">
        <v>78395175706</v>
      </c>
      <c r="N53" s="6"/>
      <c r="O53" s="6">
        <v>67093536164</v>
      </c>
      <c r="P53" s="6"/>
      <c r="Q53" s="6">
        <f t="shared" si="1"/>
        <v>11301639542</v>
      </c>
    </row>
    <row r="54" spans="1:17" x14ac:dyDescent="0.55000000000000004">
      <c r="A54" s="1" t="s">
        <v>49</v>
      </c>
      <c r="C54" s="6">
        <v>824555</v>
      </c>
      <c r="D54" s="6"/>
      <c r="E54" s="6">
        <v>54842707771</v>
      </c>
      <c r="F54" s="6"/>
      <c r="G54" s="6">
        <v>52588673279</v>
      </c>
      <c r="H54" s="6"/>
      <c r="I54" s="6">
        <f t="shared" si="0"/>
        <v>2254034492</v>
      </c>
      <c r="J54" s="6"/>
      <c r="K54" s="6">
        <v>824555</v>
      </c>
      <c r="L54" s="6"/>
      <c r="M54" s="6">
        <v>54842707771</v>
      </c>
      <c r="N54" s="6"/>
      <c r="O54" s="6">
        <v>42859440863</v>
      </c>
      <c r="P54" s="6"/>
      <c r="Q54" s="6">
        <f t="shared" si="1"/>
        <v>11983266908</v>
      </c>
    </row>
    <row r="55" spans="1:17" x14ac:dyDescent="0.55000000000000004">
      <c r="A55" s="1" t="s">
        <v>20</v>
      </c>
      <c r="C55" s="6">
        <v>282524</v>
      </c>
      <c r="D55" s="6"/>
      <c r="E55" s="6">
        <v>49167180893</v>
      </c>
      <c r="F55" s="6"/>
      <c r="G55" s="6">
        <v>50200683068</v>
      </c>
      <c r="H55" s="6"/>
      <c r="I55" s="6">
        <f t="shared" si="0"/>
        <v>-1033502175</v>
      </c>
      <c r="J55" s="6"/>
      <c r="K55" s="6">
        <v>282524</v>
      </c>
      <c r="L55" s="6"/>
      <c r="M55" s="6">
        <v>49167180893</v>
      </c>
      <c r="N55" s="6"/>
      <c r="O55" s="6">
        <v>44227152836</v>
      </c>
      <c r="P55" s="6"/>
      <c r="Q55" s="6">
        <f t="shared" si="1"/>
        <v>4940028057</v>
      </c>
    </row>
    <row r="56" spans="1:17" x14ac:dyDescent="0.55000000000000004">
      <c r="A56" s="1" t="s">
        <v>58</v>
      </c>
      <c r="C56" s="6">
        <v>4227113</v>
      </c>
      <c r="D56" s="6"/>
      <c r="E56" s="6">
        <v>130260812007</v>
      </c>
      <c r="F56" s="6"/>
      <c r="G56" s="6">
        <v>129547392944</v>
      </c>
      <c r="H56" s="6"/>
      <c r="I56" s="6">
        <f t="shared" si="0"/>
        <v>713419063</v>
      </c>
      <c r="J56" s="6"/>
      <c r="K56" s="6">
        <v>4227113</v>
      </c>
      <c r="L56" s="6"/>
      <c r="M56" s="6">
        <v>130260812007</v>
      </c>
      <c r="N56" s="6"/>
      <c r="O56" s="6">
        <v>115260828317</v>
      </c>
      <c r="P56" s="6"/>
      <c r="Q56" s="6">
        <f t="shared" si="1"/>
        <v>14999983690</v>
      </c>
    </row>
    <row r="57" spans="1:17" x14ac:dyDescent="0.55000000000000004">
      <c r="A57" s="1" t="s">
        <v>50</v>
      </c>
      <c r="C57" s="6">
        <v>0</v>
      </c>
      <c r="D57" s="6"/>
      <c r="E57" s="6">
        <v>0</v>
      </c>
      <c r="F57" s="6"/>
      <c r="G57" s="6">
        <v>1897253376</v>
      </c>
      <c r="H57" s="6"/>
      <c r="I57" s="6">
        <f t="shared" si="0"/>
        <v>-1897253376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f t="shared" si="1"/>
        <v>0</v>
      </c>
    </row>
    <row r="58" spans="1:17" x14ac:dyDescent="0.55000000000000004">
      <c r="A58" s="1" t="s">
        <v>34</v>
      </c>
      <c r="C58" s="6">
        <v>0</v>
      </c>
      <c r="D58" s="6"/>
      <c r="E58" s="6">
        <v>0</v>
      </c>
      <c r="F58" s="6"/>
      <c r="G58" s="6">
        <v>7888815017</v>
      </c>
      <c r="H58" s="6"/>
      <c r="I58" s="6">
        <f t="shared" si="0"/>
        <v>-7888815017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f t="shared" si="1"/>
        <v>0</v>
      </c>
    </row>
    <row r="59" spans="1:17" x14ac:dyDescent="0.55000000000000004">
      <c r="A59" s="1" t="s">
        <v>83</v>
      </c>
      <c r="C59" s="6">
        <v>133280</v>
      </c>
      <c r="D59" s="6"/>
      <c r="E59" s="6">
        <v>130618709867</v>
      </c>
      <c r="F59" s="6"/>
      <c r="G59" s="6">
        <v>128425251997</v>
      </c>
      <c r="H59" s="6"/>
      <c r="I59" s="6">
        <f t="shared" si="0"/>
        <v>2193457870</v>
      </c>
      <c r="J59" s="6"/>
      <c r="K59" s="6">
        <v>133280</v>
      </c>
      <c r="L59" s="6"/>
      <c r="M59" s="6">
        <v>130618709867</v>
      </c>
      <c r="N59" s="6"/>
      <c r="O59" s="6">
        <v>126564256164</v>
      </c>
      <c r="P59" s="6"/>
      <c r="Q59" s="6">
        <f t="shared" si="1"/>
        <v>4054453703</v>
      </c>
    </row>
    <row r="60" spans="1:17" x14ac:dyDescent="0.55000000000000004">
      <c r="A60" s="1" t="s">
        <v>86</v>
      </c>
      <c r="C60" s="6">
        <v>53372</v>
      </c>
      <c r="D60" s="6"/>
      <c r="E60" s="6">
        <v>51383651264</v>
      </c>
      <c r="F60" s="6"/>
      <c r="G60" s="6">
        <v>50595489705</v>
      </c>
      <c r="H60" s="6"/>
      <c r="I60" s="6">
        <f t="shared" si="0"/>
        <v>788161559</v>
      </c>
      <c r="J60" s="6"/>
      <c r="K60" s="6">
        <v>53372</v>
      </c>
      <c r="L60" s="6"/>
      <c r="M60" s="6">
        <v>51383651264</v>
      </c>
      <c r="N60" s="6"/>
      <c r="O60" s="6">
        <v>49677124068</v>
      </c>
      <c r="P60" s="6"/>
      <c r="Q60" s="6">
        <f t="shared" si="1"/>
        <v>1706527196</v>
      </c>
    </row>
    <row r="61" spans="1:17" x14ac:dyDescent="0.55000000000000004">
      <c r="A61" s="1" t="s">
        <v>80</v>
      </c>
      <c r="C61" s="6">
        <v>60440</v>
      </c>
      <c r="D61" s="6"/>
      <c r="E61" s="6">
        <v>59770368656</v>
      </c>
      <c r="F61" s="6"/>
      <c r="G61" s="6">
        <v>58749117792</v>
      </c>
      <c r="H61" s="6"/>
      <c r="I61" s="6">
        <f t="shared" si="0"/>
        <v>1021250864</v>
      </c>
      <c r="J61" s="6"/>
      <c r="K61" s="6">
        <v>60440</v>
      </c>
      <c r="L61" s="6"/>
      <c r="M61" s="6">
        <v>59770368656</v>
      </c>
      <c r="N61" s="6"/>
      <c r="O61" s="6">
        <v>57665020720</v>
      </c>
      <c r="P61" s="6"/>
      <c r="Q61" s="6">
        <f t="shared" si="1"/>
        <v>2105347936</v>
      </c>
    </row>
    <row r="62" spans="1:17" x14ac:dyDescent="0.55000000000000004">
      <c r="A62" s="1" t="s">
        <v>89</v>
      </c>
      <c r="C62" s="6">
        <v>44004</v>
      </c>
      <c r="D62" s="6"/>
      <c r="E62" s="6">
        <v>42192627239</v>
      </c>
      <c r="F62" s="6"/>
      <c r="G62" s="6">
        <v>41566123854</v>
      </c>
      <c r="H62" s="6"/>
      <c r="I62" s="6">
        <f t="shared" si="0"/>
        <v>626503385</v>
      </c>
      <c r="J62" s="6"/>
      <c r="K62" s="6">
        <v>44004</v>
      </c>
      <c r="L62" s="6"/>
      <c r="M62" s="6">
        <v>42192627239</v>
      </c>
      <c r="N62" s="6"/>
      <c r="O62" s="6">
        <v>40878465994</v>
      </c>
      <c r="P62" s="6"/>
      <c r="Q62" s="6">
        <f t="shared" si="1"/>
        <v>1314161245</v>
      </c>
    </row>
    <row r="63" spans="1:17" x14ac:dyDescent="0.55000000000000004">
      <c r="A63" s="1" t="s">
        <v>95</v>
      </c>
      <c r="C63" s="6">
        <v>130000</v>
      </c>
      <c r="D63" s="6"/>
      <c r="E63" s="6">
        <v>122437804125</v>
      </c>
      <c r="F63" s="6"/>
      <c r="G63" s="6">
        <v>120536248844</v>
      </c>
      <c r="H63" s="6"/>
      <c r="I63" s="6">
        <f t="shared" si="0"/>
        <v>1901555281</v>
      </c>
      <c r="J63" s="6"/>
      <c r="K63" s="6">
        <v>130000</v>
      </c>
      <c r="L63" s="6"/>
      <c r="M63" s="6">
        <v>122437804125</v>
      </c>
      <c r="N63" s="6"/>
      <c r="O63" s="6">
        <v>118780267173</v>
      </c>
      <c r="P63" s="6"/>
      <c r="Q63" s="6">
        <f t="shared" si="1"/>
        <v>3657536952</v>
      </c>
    </row>
    <row r="64" spans="1:17" x14ac:dyDescent="0.55000000000000004">
      <c r="A64" s="1" t="s">
        <v>113</v>
      </c>
      <c r="C64" s="6">
        <v>215000</v>
      </c>
      <c r="D64" s="6"/>
      <c r="E64" s="6">
        <v>212811420937</v>
      </c>
      <c r="F64" s="6"/>
      <c r="G64" s="6">
        <v>212005317070</v>
      </c>
      <c r="H64" s="6"/>
      <c r="I64" s="6">
        <f t="shared" si="0"/>
        <v>806103867</v>
      </c>
      <c r="J64" s="6"/>
      <c r="K64" s="6">
        <v>215000</v>
      </c>
      <c r="L64" s="6"/>
      <c r="M64" s="6">
        <v>212811420937</v>
      </c>
      <c r="N64" s="6"/>
      <c r="O64" s="6">
        <v>212488979390</v>
      </c>
      <c r="P64" s="6"/>
      <c r="Q64" s="6">
        <f t="shared" si="1"/>
        <v>322441547</v>
      </c>
    </row>
    <row r="65" spans="1:17" x14ac:dyDescent="0.55000000000000004">
      <c r="A65" s="1" t="s">
        <v>101</v>
      </c>
      <c r="C65" s="6">
        <v>91108</v>
      </c>
      <c r="D65" s="6"/>
      <c r="E65" s="6">
        <v>80057574894</v>
      </c>
      <c r="F65" s="6"/>
      <c r="G65" s="6">
        <v>79158747867</v>
      </c>
      <c r="H65" s="6"/>
      <c r="I65" s="6">
        <f t="shared" si="0"/>
        <v>898827027</v>
      </c>
      <c r="J65" s="6"/>
      <c r="K65" s="6">
        <v>91108</v>
      </c>
      <c r="L65" s="6"/>
      <c r="M65" s="6">
        <v>80057574894</v>
      </c>
      <c r="N65" s="6"/>
      <c r="O65" s="6">
        <v>78128042756</v>
      </c>
      <c r="P65" s="6"/>
      <c r="Q65" s="6">
        <f t="shared" si="1"/>
        <v>1929532138</v>
      </c>
    </row>
    <row r="66" spans="1:17" x14ac:dyDescent="0.55000000000000004">
      <c r="A66" s="1" t="s">
        <v>104</v>
      </c>
      <c r="C66" s="6">
        <v>137573</v>
      </c>
      <c r="D66" s="6"/>
      <c r="E66" s="6">
        <v>119222536207</v>
      </c>
      <c r="F66" s="6"/>
      <c r="G66" s="6">
        <v>117705381052</v>
      </c>
      <c r="H66" s="6"/>
      <c r="I66" s="6">
        <f t="shared" si="0"/>
        <v>1517155155</v>
      </c>
      <c r="J66" s="6"/>
      <c r="K66" s="6">
        <v>137573</v>
      </c>
      <c r="L66" s="6"/>
      <c r="M66" s="6">
        <v>119222536207</v>
      </c>
      <c r="N66" s="6"/>
      <c r="O66" s="6">
        <v>115789336508</v>
      </c>
      <c r="P66" s="6"/>
      <c r="Q66" s="6">
        <f t="shared" si="1"/>
        <v>3433199699</v>
      </c>
    </row>
    <row r="67" spans="1:17" x14ac:dyDescent="0.55000000000000004">
      <c r="A67" s="1" t="s">
        <v>107</v>
      </c>
      <c r="C67" s="6">
        <v>360572</v>
      </c>
      <c r="D67" s="6"/>
      <c r="E67" s="6">
        <v>307029090409</v>
      </c>
      <c r="F67" s="6"/>
      <c r="G67" s="6">
        <v>304548804682</v>
      </c>
      <c r="H67" s="6"/>
      <c r="I67" s="6">
        <f t="shared" si="0"/>
        <v>2480285727</v>
      </c>
      <c r="J67" s="6"/>
      <c r="K67" s="6">
        <v>360572</v>
      </c>
      <c r="L67" s="6"/>
      <c r="M67" s="6">
        <v>307029090409</v>
      </c>
      <c r="N67" s="6"/>
      <c r="O67" s="6">
        <v>296552767266</v>
      </c>
      <c r="P67" s="6"/>
      <c r="Q67" s="6">
        <f t="shared" si="1"/>
        <v>10476323143</v>
      </c>
    </row>
    <row r="68" spans="1:17" x14ac:dyDescent="0.55000000000000004">
      <c r="A68" s="1" t="s">
        <v>131</v>
      </c>
      <c r="C68" s="6">
        <v>108400</v>
      </c>
      <c r="D68" s="6"/>
      <c r="E68" s="6">
        <v>84100985932</v>
      </c>
      <c r="F68" s="6"/>
      <c r="G68" s="6">
        <v>83896432461</v>
      </c>
      <c r="H68" s="6"/>
      <c r="I68" s="6">
        <f t="shared" si="0"/>
        <v>204553471</v>
      </c>
      <c r="J68" s="6"/>
      <c r="K68" s="6">
        <v>108400</v>
      </c>
      <c r="L68" s="6"/>
      <c r="M68" s="6">
        <v>84100985932</v>
      </c>
      <c r="N68" s="6"/>
      <c r="O68" s="6">
        <v>83896432461</v>
      </c>
      <c r="P68" s="6"/>
      <c r="Q68" s="6">
        <f t="shared" si="1"/>
        <v>204553471</v>
      </c>
    </row>
    <row r="69" spans="1:17" x14ac:dyDescent="0.55000000000000004">
      <c r="A69" s="1" t="s">
        <v>137</v>
      </c>
      <c r="C69" s="6">
        <v>100000</v>
      </c>
      <c r="D69" s="6"/>
      <c r="E69" s="6">
        <v>93718010531</v>
      </c>
      <c r="F69" s="6"/>
      <c r="G69" s="6">
        <v>93375417500</v>
      </c>
      <c r="H69" s="6"/>
      <c r="I69" s="6">
        <f t="shared" si="0"/>
        <v>342593031</v>
      </c>
      <c r="J69" s="6"/>
      <c r="K69" s="6">
        <v>100000</v>
      </c>
      <c r="L69" s="6"/>
      <c r="M69" s="6">
        <v>93718010531</v>
      </c>
      <c r="N69" s="6"/>
      <c r="O69" s="6">
        <v>93375417500</v>
      </c>
      <c r="P69" s="6"/>
      <c r="Q69" s="6">
        <f t="shared" si="1"/>
        <v>342593031</v>
      </c>
    </row>
    <row r="70" spans="1:17" x14ac:dyDescent="0.55000000000000004">
      <c r="A70" s="1" t="s">
        <v>110</v>
      </c>
      <c r="C70" s="6">
        <v>71979</v>
      </c>
      <c r="D70" s="6"/>
      <c r="E70" s="6">
        <v>59300665595</v>
      </c>
      <c r="F70" s="6"/>
      <c r="G70" s="6">
        <v>58596631469</v>
      </c>
      <c r="H70" s="6"/>
      <c r="I70" s="6">
        <f t="shared" si="0"/>
        <v>704034126</v>
      </c>
      <c r="J70" s="6"/>
      <c r="K70" s="6">
        <v>71979</v>
      </c>
      <c r="L70" s="6"/>
      <c r="M70" s="6">
        <v>59300665595</v>
      </c>
      <c r="N70" s="6"/>
      <c r="O70" s="6">
        <v>57005646087</v>
      </c>
      <c r="P70" s="6"/>
      <c r="Q70" s="6">
        <f t="shared" si="1"/>
        <v>2295019508</v>
      </c>
    </row>
    <row r="71" spans="1:17" x14ac:dyDescent="0.55000000000000004">
      <c r="A71" s="1" t="s">
        <v>122</v>
      </c>
      <c r="C71" s="6">
        <v>16800</v>
      </c>
      <c r="D71" s="6"/>
      <c r="E71" s="6">
        <v>13600998372</v>
      </c>
      <c r="F71" s="6"/>
      <c r="G71" s="6">
        <v>13572029475</v>
      </c>
      <c r="H71" s="6"/>
      <c r="I71" s="6">
        <f t="shared" si="0"/>
        <v>28968897</v>
      </c>
      <c r="J71" s="6"/>
      <c r="K71" s="6">
        <v>16800</v>
      </c>
      <c r="L71" s="6"/>
      <c r="M71" s="6">
        <v>13600998372</v>
      </c>
      <c r="N71" s="6"/>
      <c r="O71" s="6">
        <v>13572029475</v>
      </c>
      <c r="P71" s="6"/>
      <c r="Q71" s="6">
        <f t="shared" si="1"/>
        <v>28968897</v>
      </c>
    </row>
    <row r="72" spans="1:17" x14ac:dyDescent="0.55000000000000004">
      <c r="A72" s="1" t="s">
        <v>128</v>
      </c>
      <c r="C72" s="6">
        <v>54500</v>
      </c>
      <c r="D72" s="6"/>
      <c r="E72" s="6">
        <v>40764060174</v>
      </c>
      <c r="F72" s="6"/>
      <c r="G72" s="6">
        <v>40640958822</v>
      </c>
      <c r="H72" s="6"/>
      <c r="I72" s="6">
        <f t="shared" si="0"/>
        <v>123101352</v>
      </c>
      <c r="J72" s="6"/>
      <c r="K72" s="6">
        <v>54500</v>
      </c>
      <c r="L72" s="6"/>
      <c r="M72" s="6">
        <v>40764060174</v>
      </c>
      <c r="N72" s="6"/>
      <c r="O72" s="6">
        <v>40640958822</v>
      </c>
      <c r="P72" s="6"/>
      <c r="Q72" s="6">
        <f t="shared" si="1"/>
        <v>123101352</v>
      </c>
    </row>
    <row r="73" spans="1:17" x14ac:dyDescent="0.55000000000000004">
      <c r="A73" s="1" t="s">
        <v>134</v>
      </c>
      <c r="C73" s="6">
        <v>52200</v>
      </c>
      <c r="D73" s="6"/>
      <c r="E73" s="6">
        <v>38462861350</v>
      </c>
      <c r="F73" s="6"/>
      <c r="G73" s="6">
        <v>38306042692</v>
      </c>
      <c r="H73" s="6"/>
      <c r="I73" s="6">
        <f t="shared" ref="I73:I77" si="2">E73-G73</f>
        <v>156818658</v>
      </c>
      <c r="J73" s="6"/>
      <c r="K73" s="6">
        <v>52200</v>
      </c>
      <c r="L73" s="6"/>
      <c r="M73" s="6">
        <v>38462861350</v>
      </c>
      <c r="N73" s="6"/>
      <c r="O73" s="6">
        <v>38306042692</v>
      </c>
      <c r="P73" s="6"/>
      <c r="Q73" s="6">
        <f t="shared" ref="Q73:Q77" si="3">M73-O73</f>
        <v>156818658</v>
      </c>
    </row>
    <row r="74" spans="1:17" x14ac:dyDescent="0.55000000000000004">
      <c r="A74" s="1" t="s">
        <v>125</v>
      </c>
      <c r="C74" s="6">
        <v>15000</v>
      </c>
      <c r="D74" s="6"/>
      <c r="E74" s="6">
        <v>10762498943</v>
      </c>
      <c r="F74" s="6"/>
      <c r="G74" s="6">
        <v>10697088493</v>
      </c>
      <c r="H74" s="6"/>
      <c r="I74" s="6">
        <f t="shared" si="2"/>
        <v>65410450</v>
      </c>
      <c r="J74" s="6"/>
      <c r="K74" s="6">
        <v>15000</v>
      </c>
      <c r="L74" s="6"/>
      <c r="M74" s="6">
        <v>10762498943</v>
      </c>
      <c r="N74" s="6"/>
      <c r="O74" s="6">
        <v>10697088493</v>
      </c>
      <c r="P74" s="6"/>
      <c r="Q74" s="6">
        <f t="shared" si="3"/>
        <v>65410450</v>
      </c>
    </row>
    <row r="75" spans="1:17" x14ac:dyDescent="0.55000000000000004">
      <c r="A75" s="1" t="s">
        <v>98</v>
      </c>
      <c r="C75" s="6">
        <v>12525</v>
      </c>
      <c r="D75" s="6"/>
      <c r="E75" s="6">
        <v>7236635122</v>
      </c>
      <c r="F75" s="6"/>
      <c r="G75" s="6">
        <v>7119798052</v>
      </c>
      <c r="H75" s="6"/>
      <c r="I75" s="6">
        <f t="shared" si="2"/>
        <v>116837070</v>
      </c>
      <c r="J75" s="6"/>
      <c r="K75" s="6">
        <v>12525</v>
      </c>
      <c r="L75" s="6"/>
      <c r="M75" s="6">
        <v>7236635122</v>
      </c>
      <c r="N75" s="6"/>
      <c r="O75" s="6">
        <v>7117934191</v>
      </c>
      <c r="P75" s="6"/>
      <c r="Q75" s="6">
        <f t="shared" si="3"/>
        <v>118700931</v>
      </c>
    </row>
    <row r="76" spans="1:17" x14ac:dyDescent="0.55000000000000004">
      <c r="A76" s="1" t="s">
        <v>76</v>
      </c>
      <c r="C76" s="6">
        <v>0</v>
      </c>
      <c r="D76" s="6"/>
      <c r="E76" s="6">
        <v>0</v>
      </c>
      <c r="F76" s="6"/>
      <c r="G76" s="6">
        <v>306919211</v>
      </c>
      <c r="H76" s="6"/>
      <c r="I76" s="6">
        <f t="shared" si="2"/>
        <v>-306919211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f t="shared" si="3"/>
        <v>0</v>
      </c>
    </row>
    <row r="77" spans="1:17" x14ac:dyDescent="0.55000000000000004">
      <c r="A77" s="1" t="s">
        <v>92</v>
      </c>
      <c r="C77" s="6">
        <v>0</v>
      </c>
      <c r="D77" s="6"/>
      <c r="E77" s="6">
        <v>0</v>
      </c>
      <c r="F77" s="6"/>
      <c r="G77" s="6">
        <v>460591003</v>
      </c>
      <c r="H77" s="6"/>
      <c r="I77" s="6">
        <f t="shared" si="2"/>
        <v>-460591003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f t="shared" si="3"/>
        <v>0</v>
      </c>
    </row>
    <row r="78" spans="1:17" ht="24.75" thickBot="1" x14ac:dyDescent="0.6">
      <c r="E78" s="18">
        <f>SUM(E8:E77)</f>
        <v>3723933578549</v>
      </c>
      <c r="F78" s="4"/>
      <c r="G78" s="18">
        <f>SUM(G8:G77)</f>
        <v>3648505620414</v>
      </c>
      <c r="H78" s="4"/>
      <c r="I78" s="18">
        <f>SUM(I8:I77)</f>
        <v>75427958135</v>
      </c>
      <c r="J78" s="4"/>
      <c r="K78" s="4"/>
      <c r="L78" s="4"/>
      <c r="M78" s="18">
        <f>SUM(M8:M77)</f>
        <v>3723933578549</v>
      </c>
      <c r="N78" s="4"/>
      <c r="O78" s="18">
        <f>SUM(O8:O77)</f>
        <v>3361047994050</v>
      </c>
      <c r="P78" s="4"/>
      <c r="Q78" s="18">
        <f>SUM(Q8:Q77)</f>
        <v>362885584499</v>
      </c>
    </row>
    <row r="79" spans="1:17" ht="24.75" thickTop="1" x14ac:dyDescent="0.55000000000000004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x14ac:dyDescent="0.55000000000000004">
      <c r="G80" s="3"/>
      <c r="I80" s="3"/>
      <c r="O80" s="3"/>
      <c r="Q80" s="3"/>
    </row>
    <row r="81" spans="7:17" x14ac:dyDescent="0.55000000000000004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3" spans="7:17" x14ac:dyDescent="0.55000000000000004"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7:17" x14ac:dyDescent="0.55000000000000004">
      <c r="G84" s="3"/>
      <c r="I84" s="3"/>
      <c r="O84" s="3"/>
      <c r="Q84" s="3"/>
    </row>
    <row r="85" spans="7:17" x14ac:dyDescent="0.55000000000000004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5"/>
  <sheetViews>
    <sheetView rightToLeft="1" topLeftCell="A7" workbookViewId="0">
      <selection activeCell="I22" sqref="I22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x14ac:dyDescent="0.55000000000000004">
      <c r="A3" s="20" t="s">
        <v>156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1" t="s">
        <v>3</v>
      </c>
      <c r="C6" s="22" t="s">
        <v>158</v>
      </c>
      <c r="D6" s="22" t="s">
        <v>158</v>
      </c>
      <c r="E6" s="22" t="s">
        <v>158</v>
      </c>
      <c r="F6" s="22" t="s">
        <v>158</v>
      </c>
      <c r="G6" s="22" t="s">
        <v>158</v>
      </c>
      <c r="H6" s="22" t="s">
        <v>158</v>
      </c>
      <c r="I6" s="22" t="s">
        <v>158</v>
      </c>
      <c r="K6" s="22" t="s">
        <v>159</v>
      </c>
      <c r="L6" s="22" t="s">
        <v>159</v>
      </c>
      <c r="M6" s="22" t="s">
        <v>159</v>
      </c>
      <c r="N6" s="22" t="s">
        <v>159</v>
      </c>
      <c r="O6" s="22" t="s">
        <v>159</v>
      </c>
      <c r="P6" s="22" t="s">
        <v>159</v>
      </c>
      <c r="Q6" s="22" t="s">
        <v>159</v>
      </c>
    </row>
    <row r="7" spans="1:17" ht="24.75" x14ac:dyDescent="0.55000000000000004">
      <c r="A7" s="22" t="s">
        <v>3</v>
      </c>
      <c r="C7" s="22" t="s">
        <v>7</v>
      </c>
      <c r="E7" s="22" t="s">
        <v>176</v>
      </c>
      <c r="G7" s="22" t="s">
        <v>177</v>
      </c>
      <c r="I7" s="22" t="s">
        <v>179</v>
      </c>
      <c r="K7" s="22" t="s">
        <v>7</v>
      </c>
      <c r="M7" s="22" t="s">
        <v>176</v>
      </c>
      <c r="O7" s="22" t="s">
        <v>177</v>
      </c>
      <c r="Q7" s="22" t="s">
        <v>179</v>
      </c>
    </row>
    <row r="8" spans="1:17" ht="24.75" x14ac:dyDescent="0.6">
      <c r="A8" s="2" t="s">
        <v>44</v>
      </c>
      <c r="C8" s="5">
        <v>1676345</v>
      </c>
      <c r="D8" s="4"/>
      <c r="E8" s="5">
        <v>15145466650</v>
      </c>
      <c r="F8" s="4"/>
      <c r="G8" s="5">
        <v>12764399931</v>
      </c>
      <c r="H8" s="4"/>
      <c r="I8" s="5">
        <f>E8-G8</f>
        <v>2381066719</v>
      </c>
      <c r="J8" s="4"/>
      <c r="K8" s="5">
        <v>1676345</v>
      </c>
      <c r="L8" s="4"/>
      <c r="M8" s="5">
        <v>15145466650</v>
      </c>
      <c r="N8" s="4"/>
      <c r="O8" s="5">
        <v>12764399931</v>
      </c>
      <c r="P8" s="4"/>
      <c r="Q8" s="5">
        <f>M8-O8</f>
        <v>2381066719</v>
      </c>
    </row>
    <row r="9" spans="1:17" x14ac:dyDescent="0.55000000000000004">
      <c r="A9" s="1" t="s">
        <v>34</v>
      </c>
      <c r="C9" s="5">
        <v>1120448</v>
      </c>
      <c r="D9" s="4"/>
      <c r="E9" s="5">
        <v>49266561837</v>
      </c>
      <c r="F9" s="4"/>
      <c r="G9" s="5">
        <v>29589926885</v>
      </c>
      <c r="H9" s="4"/>
      <c r="I9" s="5">
        <f t="shared" ref="I9:I20" si="0">E9-G9</f>
        <v>19676634952</v>
      </c>
      <c r="J9" s="4"/>
      <c r="K9" s="5">
        <v>1120448</v>
      </c>
      <c r="L9" s="4"/>
      <c r="M9" s="5">
        <v>49266561837</v>
      </c>
      <c r="N9" s="4"/>
      <c r="O9" s="5">
        <v>29589926885</v>
      </c>
      <c r="P9" s="4"/>
      <c r="Q9" s="5">
        <f t="shared" ref="Q9:Q20" si="1">M9-O9</f>
        <v>19676634952</v>
      </c>
    </row>
    <row r="10" spans="1:17" x14ac:dyDescent="0.55000000000000004">
      <c r="A10" s="1" t="s">
        <v>31</v>
      </c>
      <c r="C10" s="5">
        <v>554185</v>
      </c>
      <c r="D10" s="4"/>
      <c r="E10" s="5">
        <v>4933793124</v>
      </c>
      <c r="F10" s="4"/>
      <c r="G10" s="5">
        <v>3690946977</v>
      </c>
      <c r="H10" s="4"/>
      <c r="I10" s="5">
        <f t="shared" si="0"/>
        <v>1242846147</v>
      </c>
      <c r="J10" s="4"/>
      <c r="K10" s="5">
        <v>554185</v>
      </c>
      <c r="L10" s="4"/>
      <c r="M10" s="5">
        <v>4933793124</v>
      </c>
      <c r="N10" s="4"/>
      <c r="O10" s="5">
        <v>3690946977</v>
      </c>
      <c r="P10" s="4"/>
      <c r="Q10" s="5">
        <f t="shared" si="1"/>
        <v>1242846147</v>
      </c>
    </row>
    <row r="11" spans="1:17" x14ac:dyDescent="0.55000000000000004">
      <c r="A11" s="1" t="s">
        <v>64</v>
      </c>
      <c r="C11" s="5">
        <v>1595723</v>
      </c>
      <c r="D11" s="4"/>
      <c r="E11" s="5">
        <v>31380044676</v>
      </c>
      <c r="F11" s="4"/>
      <c r="G11" s="5">
        <v>29297639447</v>
      </c>
      <c r="H11" s="4"/>
      <c r="I11" s="5">
        <f t="shared" si="0"/>
        <v>2082405229</v>
      </c>
      <c r="J11" s="4"/>
      <c r="K11" s="5">
        <v>1595723</v>
      </c>
      <c r="L11" s="4"/>
      <c r="M11" s="5">
        <v>31380044676</v>
      </c>
      <c r="N11" s="4"/>
      <c r="O11" s="5">
        <v>29297639447</v>
      </c>
      <c r="P11" s="4"/>
      <c r="Q11" s="5">
        <f t="shared" si="1"/>
        <v>2082405229</v>
      </c>
    </row>
    <row r="12" spans="1:17" x14ac:dyDescent="0.55000000000000004">
      <c r="A12" s="1" t="s">
        <v>50</v>
      </c>
      <c r="C12" s="5">
        <v>397627</v>
      </c>
      <c r="D12" s="4"/>
      <c r="E12" s="5">
        <v>13436039210</v>
      </c>
      <c r="F12" s="4"/>
      <c r="G12" s="5">
        <v>11877596633</v>
      </c>
      <c r="H12" s="4"/>
      <c r="I12" s="5">
        <f t="shared" si="0"/>
        <v>1558442577</v>
      </c>
      <c r="J12" s="4"/>
      <c r="K12" s="5">
        <v>795255</v>
      </c>
      <c r="L12" s="4"/>
      <c r="M12" s="5">
        <v>26993529786</v>
      </c>
      <c r="N12" s="4"/>
      <c r="O12" s="5">
        <v>23755223144</v>
      </c>
      <c r="P12" s="4"/>
      <c r="Q12" s="5">
        <f t="shared" si="1"/>
        <v>3238306642</v>
      </c>
    </row>
    <row r="13" spans="1:17" x14ac:dyDescent="0.55000000000000004">
      <c r="A13" s="1" t="s">
        <v>63</v>
      </c>
      <c r="C13" s="5">
        <v>2717334</v>
      </c>
      <c r="D13" s="4"/>
      <c r="E13" s="5">
        <v>13427571103</v>
      </c>
      <c r="F13" s="4"/>
      <c r="G13" s="5">
        <v>9680978458</v>
      </c>
      <c r="H13" s="4"/>
      <c r="I13" s="5">
        <f t="shared" si="0"/>
        <v>3746592645</v>
      </c>
      <c r="J13" s="4"/>
      <c r="K13" s="5">
        <v>4011225</v>
      </c>
      <c r="L13" s="4"/>
      <c r="M13" s="5">
        <v>18905773100</v>
      </c>
      <c r="N13" s="4"/>
      <c r="O13" s="5">
        <v>14290691824</v>
      </c>
      <c r="P13" s="4"/>
      <c r="Q13" s="5">
        <f t="shared" si="1"/>
        <v>4615081276</v>
      </c>
    </row>
    <row r="14" spans="1:17" x14ac:dyDescent="0.55000000000000004">
      <c r="A14" s="1" t="s">
        <v>180</v>
      </c>
      <c r="C14" s="5">
        <v>0</v>
      </c>
      <c r="D14" s="4"/>
      <c r="E14" s="5">
        <v>0</v>
      </c>
      <c r="F14" s="4"/>
      <c r="G14" s="5">
        <v>0</v>
      </c>
      <c r="H14" s="4"/>
      <c r="I14" s="5">
        <f t="shared" si="0"/>
        <v>0</v>
      </c>
      <c r="J14" s="4"/>
      <c r="K14" s="5">
        <v>65454</v>
      </c>
      <c r="L14" s="4"/>
      <c r="M14" s="5">
        <v>34877204952</v>
      </c>
      <c r="N14" s="4"/>
      <c r="O14" s="5">
        <v>28921842542</v>
      </c>
      <c r="P14" s="4"/>
      <c r="Q14" s="5">
        <f t="shared" si="1"/>
        <v>5955362410</v>
      </c>
    </row>
    <row r="15" spans="1:17" x14ac:dyDescent="0.55000000000000004">
      <c r="A15" s="1" t="s">
        <v>45</v>
      </c>
      <c r="C15" s="5">
        <v>0</v>
      </c>
      <c r="D15" s="4"/>
      <c r="E15" s="5">
        <v>0</v>
      </c>
      <c r="F15" s="4"/>
      <c r="G15" s="5">
        <v>0</v>
      </c>
      <c r="H15" s="4"/>
      <c r="I15" s="5">
        <f t="shared" si="0"/>
        <v>0</v>
      </c>
      <c r="J15" s="4"/>
      <c r="K15" s="5">
        <v>329789</v>
      </c>
      <c r="L15" s="4"/>
      <c r="M15" s="5">
        <v>5134384181</v>
      </c>
      <c r="N15" s="4"/>
      <c r="O15" s="5">
        <v>4179791133</v>
      </c>
      <c r="P15" s="4"/>
      <c r="Q15" s="5">
        <f t="shared" si="1"/>
        <v>954593048</v>
      </c>
    </row>
    <row r="16" spans="1:17" x14ac:dyDescent="0.55000000000000004">
      <c r="A16" s="1" t="s">
        <v>181</v>
      </c>
      <c r="C16" s="5">
        <v>0</v>
      </c>
      <c r="D16" s="4"/>
      <c r="E16" s="5">
        <v>0</v>
      </c>
      <c r="F16" s="4"/>
      <c r="G16" s="5">
        <v>0</v>
      </c>
      <c r="H16" s="4"/>
      <c r="I16" s="5">
        <f t="shared" si="0"/>
        <v>0</v>
      </c>
      <c r="J16" s="4"/>
      <c r="K16" s="5">
        <v>767307</v>
      </c>
      <c r="L16" s="4"/>
      <c r="M16" s="5">
        <v>13370324475</v>
      </c>
      <c r="N16" s="4"/>
      <c r="O16" s="5">
        <v>8908820992</v>
      </c>
      <c r="P16" s="4"/>
      <c r="Q16" s="5">
        <f t="shared" si="1"/>
        <v>4461503483</v>
      </c>
    </row>
    <row r="17" spans="1:17" x14ac:dyDescent="0.55000000000000004">
      <c r="A17" s="1" t="s">
        <v>19</v>
      </c>
      <c r="C17" s="5">
        <v>0</v>
      </c>
      <c r="D17" s="4"/>
      <c r="E17" s="5">
        <v>0</v>
      </c>
      <c r="F17" s="4"/>
      <c r="G17" s="5">
        <v>0</v>
      </c>
      <c r="H17" s="4"/>
      <c r="I17" s="5">
        <f t="shared" si="0"/>
        <v>0</v>
      </c>
      <c r="J17" s="4"/>
      <c r="K17" s="5">
        <v>88962</v>
      </c>
      <c r="L17" s="4"/>
      <c r="M17" s="5">
        <v>8396682608</v>
      </c>
      <c r="N17" s="4"/>
      <c r="O17" s="5">
        <v>7454874594</v>
      </c>
      <c r="P17" s="4"/>
      <c r="Q17" s="5">
        <f t="shared" si="1"/>
        <v>941808014</v>
      </c>
    </row>
    <row r="18" spans="1:17" x14ac:dyDescent="0.55000000000000004">
      <c r="A18" s="1" t="s">
        <v>182</v>
      </c>
      <c r="C18" s="5">
        <v>0</v>
      </c>
      <c r="D18" s="4"/>
      <c r="E18" s="5">
        <v>0</v>
      </c>
      <c r="F18" s="4"/>
      <c r="G18" s="5">
        <v>0</v>
      </c>
      <c r="H18" s="4"/>
      <c r="I18" s="5">
        <f t="shared" si="0"/>
        <v>0</v>
      </c>
      <c r="J18" s="4"/>
      <c r="K18" s="5">
        <v>1366288</v>
      </c>
      <c r="L18" s="4"/>
      <c r="M18" s="5">
        <v>18199325293</v>
      </c>
      <c r="N18" s="4"/>
      <c r="O18" s="5">
        <v>15279284097</v>
      </c>
      <c r="P18" s="4"/>
      <c r="Q18" s="5">
        <f t="shared" si="1"/>
        <v>2920041196</v>
      </c>
    </row>
    <row r="19" spans="1:17" x14ac:dyDescent="0.55000000000000004">
      <c r="A19" s="1" t="s">
        <v>76</v>
      </c>
      <c r="C19" s="5">
        <v>67467</v>
      </c>
      <c r="D19" s="4"/>
      <c r="E19" s="5">
        <v>67467000000</v>
      </c>
      <c r="F19" s="4"/>
      <c r="G19" s="5">
        <v>66405849907</v>
      </c>
      <c r="H19" s="4"/>
      <c r="I19" s="5">
        <f t="shared" si="0"/>
        <v>1061150093</v>
      </c>
      <c r="J19" s="4"/>
      <c r="K19" s="5">
        <v>67467</v>
      </c>
      <c r="L19" s="4"/>
      <c r="M19" s="5">
        <v>67467000000</v>
      </c>
      <c r="N19" s="4"/>
      <c r="O19" s="5">
        <v>66405849907</v>
      </c>
      <c r="P19" s="4"/>
      <c r="Q19" s="5">
        <f t="shared" si="1"/>
        <v>1061150093</v>
      </c>
    </row>
    <row r="20" spans="1:17" x14ac:dyDescent="0.55000000000000004">
      <c r="A20" s="1" t="s">
        <v>92</v>
      </c>
      <c r="C20" s="5">
        <v>32215</v>
      </c>
      <c r="D20" s="4"/>
      <c r="E20" s="5">
        <v>32215000000</v>
      </c>
      <c r="F20" s="4"/>
      <c r="G20" s="5">
        <v>31277994185</v>
      </c>
      <c r="H20" s="4"/>
      <c r="I20" s="5">
        <f t="shared" si="0"/>
        <v>937005815</v>
      </c>
      <c r="J20" s="4"/>
      <c r="K20" s="5">
        <v>32215</v>
      </c>
      <c r="L20" s="4"/>
      <c r="M20" s="5">
        <v>32215000000</v>
      </c>
      <c r="N20" s="4"/>
      <c r="O20" s="5">
        <v>31277994185</v>
      </c>
      <c r="P20" s="4"/>
      <c r="Q20" s="5">
        <f t="shared" si="1"/>
        <v>937005815</v>
      </c>
    </row>
    <row r="21" spans="1:17" ht="24.75" thickBot="1" x14ac:dyDescent="0.6">
      <c r="C21" s="4"/>
      <c r="D21" s="4"/>
      <c r="E21" s="12">
        <f>SUM(E8:E20)</f>
        <v>227271476600</v>
      </c>
      <c r="F21" s="4"/>
      <c r="G21" s="12">
        <f>SUM(SUM(G8:G20))</f>
        <v>194585332423</v>
      </c>
      <c r="H21" s="4"/>
      <c r="I21" s="12">
        <f>SUM(I8:I20)</f>
        <v>32686144177</v>
      </c>
      <c r="J21" s="4"/>
      <c r="K21" s="4"/>
      <c r="L21" s="4"/>
      <c r="M21" s="12">
        <f>SUM(M8:M20)</f>
        <v>326285090682</v>
      </c>
      <c r="N21" s="4"/>
      <c r="O21" s="12">
        <f>SUM(O8:O20)</f>
        <v>275817285658</v>
      </c>
      <c r="P21" s="4"/>
      <c r="Q21" s="12">
        <f>SUM(Q8:Q20)</f>
        <v>50467805024</v>
      </c>
    </row>
    <row r="22" spans="1:17" ht="24.75" thickTop="1" x14ac:dyDescent="0.55000000000000004">
      <c r="C22" s="4"/>
      <c r="D22" s="4"/>
      <c r="E22" s="4"/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5" spans="1:17" x14ac:dyDescent="0.55000000000000004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2022-05-22T07:46:13Z</dcterms:created>
  <dcterms:modified xsi:type="dcterms:W3CDTF">2022-05-29T10:30:22Z</dcterms:modified>
</cp:coreProperties>
</file>