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 تیر ماه\"/>
    </mc:Choice>
  </mc:AlternateContent>
  <xr:revisionPtr revIDLastSave="0" documentId="13_ncr:1_{2FF88CB5-2CD9-4D7E-9001-6F585E9119A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C11" i="15"/>
  <c r="E9" i="15" s="1"/>
  <c r="M42" i="8"/>
  <c r="M41" i="8"/>
  <c r="C10" i="15"/>
  <c r="C9" i="15"/>
  <c r="C8" i="15"/>
  <c r="C7" i="15"/>
  <c r="E9" i="14"/>
  <c r="C9" i="14"/>
  <c r="K10" i="13"/>
  <c r="K9" i="13"/>
  <c r="K8" i="13"/>
  <c r="G10" i="13"/>
  <c r="G9" i="13"/>
  <c r="G8" i="13"/>
  <c r="I10" i="13"/>
  <c r="E10" i="13"/>
  <c r="Q8" i="12"/>
  <c r="I8" i="12"/>
  <c r="Q32" i="12"/>
  <c r="O32" i="12"/>
  <c r="M32" i="12"/>
  <c r="K32" i="12"/>
  <c r="G32" i="12"/>
  <c r="E32" i="12"/>
  <c r="C3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2" i="12" s="1"/>
  <c r="I31" i="12"/>
  <c r="O71" i="11"/>
  <c r="I71" i="11"/>
  <c r="Q71" i="11"/>
  <c r="M71" i="11"/>
  <c r="G71" i="11"/>
  <c r="E71" i="11"/>
  <c r="I70" i="11"/>
  <c r="C7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9" i="11"/>
  <c r="I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71" i="11" s="1"/>
  <c r="U70" i="11" s="1"/>
  <c r="S69" i="11"/>
  <c r="Q9" i="10"/>
  <c r="Q10" i="10"/>
  <c r="Q11" i="10"/>
  <c r="Q12" i="10"/>
  <c r="Q28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8" i="10"/>
  <c r="I9" i="10"/>
  <c r="I10" i="10"/>
  <c r="I11" i="10"/>
  <c r="I12" i="10"/>
  <c r="I28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8" i="10"/>
  <c r="E28" i="10"/>
  <c r="G28" i="10"/>
  <c r="M28" i="10"/>
  <c r="O28" i="10"/>
  <c r="Q76" i="9"/>
  <c r="O78" i="9"/>
  <c r="M78" i="9"/>
  <c r="G78" i="9"/>
  <c r="E78" i="9"/>
  <c r="Q74" i="9"/>
  <c r="I7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5" i="9"/>
  <c r="Q78" i="9" s="1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6" i="9"/>
  <c r="I77" i="9"/>
  <c r="I8" i="9"/>
  <c r="S42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8" i="8"/>
  <c r="Q42" i="8"/>
  <c r="O42" i="8"/>
  <c r="K42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8" i="8"/>
  <c r="I42" i="8"/>
  <c r="H44" i="8"/>
  <c r="S13" i="7"/>
  <c r="Q13" i="7"/>
  <c r="O13" i="7"/>
  <c r="M13" i="7"/>
  <c r="K13" i="7"/>
  <c r="I13" i="7"/>
  <c r="K10" i="6"/>
  <c r="M10" i="6"/>
  <c r="O10" i="6"/>
  <c r="Q10" i="6"/>
  <c r="S9" i="6"/>
  <c r="AK30" i="3"/>
  <c r="AI30" i="3"/>
  <c r="AG30" i="3"/>
  <c r="AA30" i="3"/>
  <c r="W30" i="3"/>
  <c r="S30" i="3"/>
  <c r="Q30" i="3"/>
  <c r="Y63" i="1"/>
  <c r="W63" i="1"/>
  <c r="U63" i="1"/>
  <c r="O63" i="1"/>
  <c r="K63" i="1"/>
  <c r="G63" i="1"/>
  <c r="E63" i="1"/>
  <c r="E7" i="15" l="1"/>
  <c r="E10" i="15"/>
  <c r="E8" i="15"/>
  <c r="I68" i="11"/>
  <c r="K70" i="11" s="1"/>
  <c r="K22" i="11"/>
  <c r="K38" i="11"/>
  <c r="K54" i="11"/>
  <c r="K8" i="11"/>
  <c r="K9" i="11"/>
  <c r="K15" i="11"/>
  <c r="K19" i="11"/>
  <c r="K31" i="11"/>
  <c r="K47" i="11"/>
  <c r="K51" i="11"/>
  <c r="K59" i="11"/>
  <c r="K67" i="11"/>
  <c r="K29" i="11"/>
  <c r="K41" i="11"/>
  <c r="K17" i="11"/>
  <c r="K25" i="11"/>
  <c r="K37" i="11"/>
  <c r="K65" i="11"/>
  <c r="K52" i="11"/>
  <c r="K40" i="11"/>
  <c r="K28" i="11"/>
  <c r="K20" i="11"/>
  <c r="K60" i="11"/>
  <c r="K56" i="11"/>
  <c r="K48" i="11"/>
  <c r="K44" i="11"/>
  <c r="K36" i="11"/>
  <c r="K32" i="11"/>
  <c r="K24" i="11"/>
  <c r="K16" i="11"/>
  <c r="K12" i="11"/>
  <c r="I78" i="9"/>
  <c r="S8" i="6"/>
  <c r="S10" i="6" s="1"/>
  <c r="E11" i="15" l="1"/>
  <c r="K10" i="11"/>
  <c r="K49" i="11"/>
  <c r="K57" i="11"/>
  <c r="K63" i="11"/>
  <c r="K43" i="11"/>
  <c r="K45" i="11"/>
  <c r="K42" i="11"/>
  <c r="K68" i="11"/>
  <c r="K35" i="11"/>
  <c r="K53" i="11"/>
  <c r="K58" i="11"/>
  <c r="K26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11" i="11"/>
  <c r="U15" i="11"/>
  <c r="U19" i="11"/>
  <c r="U27" i="11"/>
  <c r="U31" i="11"/>
  <c r="U35" i="11"/>
  <c r="U39" i="11"/>
  <c r="U43" i="11"/>
  <c r="U47" i="11"/>
  <c r="U51" i="11"/>
  <c r="U59" i="11"/>
  <c r="U63" i="11"/>
  <c r="U67" i="11"/>
  <c r="U23" i="11"/>
  <c r="U55" i="11"/>
  <c r="U40" i="11"/>
  <c r="U56" i="11"/>
  <c r="U34" i="11"/>
  <c r="U12" i="11"/>
  <c r="U28" i="11"/>
  <c r="U44" i="11"/>
  <c r="U60" i="11"/>
  <c r="U26" i="11"/>
  <c r="U18" i="11"/>
  <c r="U38" i="11"/>
  <c r="U58" i="11"/>
  <c r="U24" i="11"/>
  <c r="U54" i="11"/>
  <c r="U50" i="11"/>
  <c r="K27" i="11"/>
  <c r="K11" i="11"/>
  <c r="K33" i="11"/>
  <c r="K66" i="11"/>
  <c r="K50" i="11"/>
  <c r="K34" i="11"/>
  <c r="K18" i="11"/>
  <c r="K64" i="11"/>
  <c r="U16" i="11"/>
  <c r="U32" i="11"/>
  <c r="U48" i="11"/>
  <c r="U64" i="11"/>
  <c r="U8" i="11"/>
  <c r="U22" i="11"/>
  <c r="U42" i="11"/>
  <c r="U62" i="11"/>
  <c r="U14" i="11"/>
  <c r="K69" i="11"/>
  <c r="K13" i="11"/>
  <c r="K55" i="11"/>
  <c r="K39" i="11"/>
  <c r="K23" i="11"/>
  <c r="K61" i="11"/>
  <c r="K21" i="11"/>
  <c r="K62" i="11"/>
  <c r="K46" i="11"/>
  <c r="K30" i="11"/>
  <c r="K14" i="11"/>
  <c r="U20" i="11"/>
  <c r="U36" i="11"/>
  <c r="U52" i="11"/>
  <c r="U68" i="11"/>
  <c r="U10" i="11"/>
  <c r="U30" i="11"/>
  <c r="U46" i="11"/>
  <c r="U66" i="11"/>
  <c r="K71" i="11" l="1"/>
  <c r="U71" i="11"/>
</calcChain>
</file>

<file path=xl/sharedStrings.xml><?xml version="1.0" encoding="utf-8"?>
<sst xmlns="http://schemas.openxmlformats.org/spreadsheetml/2006/main" count="803" uniqueCount="228">
  <si>
    <t>صندوق سرمایه‌گذاری توسعه ممتاز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</si>
  <si>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</si>
  <si>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</si>
  <si>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</si>
  <si>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</si>
  <si>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</si>
  <si>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</si>
  <si>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</si>
  <si>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</si>
  <si>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</si>
  <si>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</si>
  <si>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</si>
  <si>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</si>
  <si>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</si>
  <si>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</si>
  <si>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</si>
  <si>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</si>
  <si>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بانک‌اقتصادنوین‌</t>
  </si>
  <si>
    <t>پالایش نفت اصفهان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</si>
  <si>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</si>
  <si>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</si>
  <si>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</si>
  <si>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</si>
  <si>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</si>
  <si>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</si>
  <si>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</si>
  <si>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</si>
  <si>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معدنی و صنعتی صبانور</t>
  </si>
  <si>
    <t>توسعه‌معادن‌وفلزات‌</t>
  </si>
  <si>
    <t>تولید نیروی برق آبادان</t>
  </si>
  <si>
    <t>ح . توسعه‌معادن‌وفلزات‌</t>
  </si>
  <si>
    <t>ح . سرمایه‌گذاری‌ سپه‌</t>
  </si>
  <si>
    <t>داده گسترعصرنوین-های وب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</si>
  <si>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</si>
  <si>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</si>
  <si>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</si>
  <si>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</si>
  <si>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</si>
  <si>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</si>
  <si>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</si>
  <si>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</si>
  <si>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</si>
  <si>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</si>
  <si>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</si>
  <si>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آرتا اردبیل</t>
  </si>
  <si>
    <t>سیمان فارس و خوزستان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</si>
  <si>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</si>
  <si>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</si>
  <si>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</si>
  <si>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</si>
  <si>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</si>
  <si>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صنایع‌ کاشی‌ و سرامیک‌ سینا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</si>
  <si>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</si>
  <si>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</si>
  <si>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</si>
  <si>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</si>
  <si>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</si>
  <si>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</si>
  <si>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</si>
  <si>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گروه‌ صنعتی‌ بارز</t>
  </si>
  <si>
    <t>گسترش نفت و گاز پارسیان</t>
  </si>
  <si>
    <t>گلتاش‌</t>
  </si>
  <si>
    <t>ملی‌ صنایع‌ مس‌ ایران‌</t>
  </si>
  <si>
    <t>نفت ایرانول</t>
  </si>
  <si>
    <t>نفت پاسارگاد</t>
  </si>
  <si>
    <t>کالسیمین‌</t>
  </si>
  <si>
    <t>پتروشیمی بوعلی سینا</t>
  </si>
  <si>
    <t>تراکتورسازی‌ایران‌</t>
  </si>
  <si>
    <t>فولاد شاهرود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</si>
  <si>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</si>
  <si>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</si>
  <si>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</si>
  <si>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</si>
  <si>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</si>
  <si>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</si>
  <si>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</si>
  <si>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</si>
  <si>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</si>
  <si>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</si>
  <si>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</si>
  <si>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</si>
  <si>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</si>
  <si>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</si>
  <si>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</si>
  <si>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</si>
  <si>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</si>
  <si>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</si>
  <si>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</si>
  <si>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</si>
  <si>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</si>
  <si>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</si>
  <si>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</si>
  <si>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</si>
  <si>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</si>
  <si>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</si>
  <si>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</si>
  <si>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</si>
  <si>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</si>
  <si>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</si>
  <si>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</si>
  <si>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</si>
  <si>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</si>
  <si>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</si>
  <si>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</si>
  <si>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</si>
  <si>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</si>
  <si>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</si>
  <si>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</si>
  <si>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</si>
  <si>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</si>
  <si>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</si>
  <si>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</si>
  <si>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</si>
  <si>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</si>
  <si>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</si>
  <si>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</si>
  <si>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</si>
  <si>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</si>
  <si>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</si>
  <si>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</si>
  <si>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</si>
  <si>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</si>
  <si>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</si>
  <si>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</si>
  <si>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</si>
  <si>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</si>
  <si>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</si>
  <si>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</si>
  <si>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</si>
  <si>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</si>
  <si>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</si>
  <si>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</si>
  <si>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</si>
  <si>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اسنادخزانه-م1بودجه00-030821</t>
  </si>
  <si>
    <t>1403/08/21</t>
  </si>
  <si>
    <t>اسنادخزانه-م5بودجه00-030626</t>
  </si>
  <si>
    <t>اسنادخزانه-م8بودجه00-030919</t>
  </si>
  <si>
    <t>1400/06/16</t>
  </si>
  <si>
    <t>1403/09/19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</si>
  <si>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</si>
  <si>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</si>
  <si>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</si>
  <si>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</si>
  <si>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</si>
  <si>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</si>
  <si>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</si>
  <si>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</si>
  <si>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</si>
  <si>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</si>
  <si>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</si>
  <si>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</si>
  <si>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</si>
  <si>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</si>
  <si>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</si>
  <si>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</si>
  <si>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</si>
  <si>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</si>
  <si>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</si>
  <si>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</si>
  <si>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</si>
  <si>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</si>
  <si>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</si>
  <si>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</si>
  <si>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</si>
  <si>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</si>
  <si>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</si>
  <si>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</si>
  <si>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</si>
  <si>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</si>
  <si>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</si>
  <si>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</si>
  <si>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</si>
  <si>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1401/04/30</t>
  </si>
  <si>
    <t>1401/04/22</t>
  </si>
  <si>
    <t>1401/04/16</t>
  </si>
  <si>
    <t>1401/04/25</t>
  </si>
  <si>
    <t>1401/03/30</t>
  </si>
  <si>
    <t>1401/04/28</t>
  </si>
  <si>
    <t>1401/04/20</t>
  </si>
  <si>
    <t>1401/04/15</t>
  </si>
  <si>
    <t>1401/04/14</t>
  </si>
  <si>
    <t>1401/03/25</t>
  </si>
  <si>
    <t>1401/02/28</t>
  </si>
  <si>
    <t>1401/03/17</t>
  </si>
  <si>
    <t>1401/02/31</t>
  </si>
  <si>
    <t>1401/03/10</t>
  </si>
  <si>
    <t>1401/02/10</t>
  </si>
  <si>
    <t>1401/02/21</t>
  </si>
  <si>
    <t>1401/03/29</t>
  </si>
  <si>
    <t>1401/01/30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</si>
  <si>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</si>
  <si>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</si>
  <si>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</si>
  <si>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</si>
  <si>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</si>
  <si>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</si>
  <si>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سیمان‌ شرق‌</t>
  </si>
  <si>
    <t>داروسازی‌ اسوه‌</t>
  </si>
  <si>
    <t>ح . سرمایه گذاری صبا تامین</t>
  </si>
  <si>
    <t>ح.زغال سنگ پروده طبس</t>
  </si>
  <si>
    <t>صنایع شیمیایی کیمیاگران امروز</t>
  </si>
  <si>
    <t>دوده‌ صنعتی‌ پارس‌</t>
  </si>
  <si>
    <t>کاشی‌ وسرامیک‌ حافظ‌</t>
  </si>
  <si>
    <t>سپنتا</t>
  </si>
  <si>
    <t>اسنادخزانه-م14بودجه98-010318</t>
  </si>
  <si>
    <t>اسنادخزانه-م17بودجه99-010226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</si>
  <si>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</si>
  <si>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</si>
  <si>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</si>
  <si>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</si>
  <si>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</si>
  <si>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</si>
  <si>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</si>
  <si>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</si>
  <si>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</si>
  <si>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</si>
  <si>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</si>
  <si>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</si>
  <si>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</si>
  <si>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</si>
  <si>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</si>
  <si>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</si>
  <si>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1401/04/01</t>
  </si>
  <si>
    <t>-</t>
  </si>
  <si>
    <t>سود سهام شرکت س.سهام عدالت استان کرمانشاه</t>
  </si>
  <si>
    <t>سهام عدالت استان کرمانشاه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</si>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</sst>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0" xfId="0" applyNumberFormat="1" applyFont="1"/>
    <xf numFmtId="3" fontId="2" fillId="0" borderId="0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133350</xdr:rowOff>
        </xdr:from>
        <xdr:to>
          <xdr:col>10</xdr:col>
          <xdr:colOff>466725</xdr:colOff>
          <xdr:row>33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61D1-F8A4-410D-927A-CB8BA575EECB}">
  <dimension ref="A1"/>
  <sheetViews>
    <sheetView rightToLeft="1" workbookViewId="0">
      <selection activeCell="M25" sqref="M25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238125</xdr:colOff>
                <xdr:row>0</xdr:row>
                <xdr:rowOff>133350</xdr:rowOff>
              </from>
              <to>
                <xdr:col>10</xdr:col>
                <xdr:colOff>466725</xdr:colOff>
                <xdr:row>33</xdr:row>
                <xdr:rowOff>76200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workbookViewId="0">
      <selection activeCell="I39" sqref="I39"/>
    </sheetView>
  </sheetViews>
  <sheetFormatPr defaultRowHeight="24"/>
  <cols>
    <col min="1" max="1" width="34.85546875" style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1" t="s">
        <v>159</v>
      </c>
      <c r="C6" s="22" t="s">
        <v>157</v>
      </c>
      <c r="D6" s="22" t="s">
        <v>157</v>
      </c>
      <c r="E6" s="22" t="s">
        <v>157</v>
      </c>
      <c r="F6" s="22" t="s">
        <v>157</v>
      </c>
      <c r="G6" s="22" t="s">
        <v>157</v>
      </c>
      <c r="H6" s="22" t="s">
        <v>157</v>
      </c>
      <c r="I6" s="22" t="s">
        <v>157</v>
      </c>
      <c r="K6" s="22" t="s">
        <v>158</v>
      </c>
      <c r="L6" s="22" t="s">
        <v>158</v>
      </c>
      <c r="M6" s="22" t="s">
        <v>158</v>
      </c>
      <c r="N6" s="22" t="s">
        <v>158</v>
      </c>
      <c r="O6" s="22" t="s">
        <v>158</v>
      </c>
      <c r="P6" s="22" t="s">
        <v>158</v>
      </c>
      <c r="Q6" s="22" t="s">
        <v>158</v>
      </c>
    </row>
    <row r="7" spans="1:17" ht="24.75">
      <c r="A7" s="22" t="s">
        <v>159</v>
      </c>
      <c r="C7" s="22" t="s">
        <v>211</v>
      </c>
      <c r="E7" s="22" t="s">
        <v>208</v>
      </c>
      <c r="G7" s="22" t="s">
        <v>209</v>
      </c>
      <c r="I7" s="22" t="s">
        <v>212</v>
      </c>
      <c r="K7" s="22" t="s">
        <v>211</v>
      </c>
      <c r="M7" s="22" t="s">
        <v>208</v>
      </c>
      <c r="O7" s="22" t="s">
        <v>209</v>
      </c>
      <c r="Q7" s="22" t="s">
        <v>212</v>
      </c>
    </row>
    <row r="8" spans="1:17">
      <c r="A8" s="1" t="s">
        <v>88</v>
      </c>
      <c r="C8" s="6">
        <v>0</v>
      </c>
      <c r="D8" s="6"/>
      <c r="E8" s="6">
        <v>0</v>
      </c>
      <c r="F8" s="6"/>
      <c r="G8" s="6">
        <v>6715743836</v>
      </c>
      <c r="H8" s="6"/>
      <c r="I8" s="6">
        <f>C8+E8+G8</f>
        <v>6715743836</v>
      </c>
      <c r="J8" s="6"/>
      <c r="K8" s="6">
        <v>0</v>
      </c>
      <c r="L8" s="6"/>
      <c r="M8" s="6">
        <v>0</v>
      </c>
      <c r="N8" s="6"/>
      <c r="O8" s="6">
        <v>6715743836</v>
      </c>
      <c r="P8" s="6"/>
      <c r="Q8" s="6">
        <f>K8+M8+O8</f>
        <v>6715743836</v>
      </c>
    </row>
    <row r="9" spans="1:17">
      <c r="A9" s="1" t="s">
        <v>124</v>
      </c>
      <c r="C9" s="6">
        <v>284728960</v>
      </c>
      <c r="D9" s="6"/>
      <c r="E9" s="6">
        <v>0</v>
      </c>
      <c r="F9" s="6"/>
      <c r="G9" s="6">
        <v>2511020610</v>
      </c>
      <c r="H9" s="6"/>
      <c r="I9" s="6">
        <f t="shared" ref="I9:I31" si="0">C9+E9+G9</f>
        <v>2795749570</v>
      </c>
      <c r="J9" s="6"/>
      <c r="K9" s="6">
        <v>8784457731</v>
      </c>
      <c r="L9" s="6"/>
      <c r="M9" s="6">
        <v>0</v>
      </c>
      <c r="N9" s="6"/>
      <c r="O9" s="6">
        <v>2511020610</v>
      </c>
      <c r="P9" s="6"/>
      <c r="Q9" s="6">
        <f t="shared" ref="Q9:Q31" si="1">K9+M9+O9</f>
        <v>11295478341</v>
      </c>
    </row>
    <row r="10" spans="1:17">
      <c r="A10" s="1" t="s">
        <v>204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2774979280</v>
      </c>
      <c r="P10" s="6"/>
      <c r="Q10" s="6">
        <f t="shared" si="1"/>
        <v>2774979280</v>
      </c>
    </row>
    <row r="11" spans="1:17">
      <c r="A11" s="1" t="s">
        <v>205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937005815</v>
      </c>
      <c r="P11" s="6"/>
      <c r="Q11" s="6">
        <f t="shared" si="1"/>
        <v>937005815</v>
      </c>
    </row>
    <row r="12" spans="1:17">
      <c r="A12" s="1" t="s">
        <v>206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1061150093</v>
      </c>
      <c r="P12" s="6"/>
      <c r="Q12" s="6">
        <f t="shared" si="1"/>
        <v>1061150093</v>
      </c>
    </row>
    <row r="13" spans="1:17">
      <c r="A13" s="1" t="s">
        <v>112</v>
      </c>
      <c r="C13" s="6">
        <v>0</v>
      </c>
      <c r="D13" s="6"/>
      <c r="E13" s="6">
        <v>4652972416</v>
      </c>
      <c r="F13" s="6"/>
      <c r="G13" s="6">
        <v>0</v>
      </c>
      <c r="H13" s="6"/>
      <c r="I13" s="6">
        <f t="shared" si="0"/>
        <v>4652972416</v>
      </c>
      <c r="J13" s="6"/>
      <c r="K13" s="6">
        <v>0</v>
      </c>
      <c r="L13" s="6"/>
      <c r="M13" s="6">
        <v>16256745731</v>
      </c>
      <c r="N13" s="6"/>
      <c r="O13" s="6">
        <v>4453699813</v>
      </c>
      <c r="P13" s="6"/>
      <c r="Q13" s="6">
        <f t="shared" si="1"/>
        <v>20710445544</v>
      </c>
    </row>
    <row r="14" spans="1:17">
      <c r="A14" s="1" t="s">
        <v>127</v>
      </c>
      <c r="C14" s="6">
        <v>735734110</v>
      </c>
      <c r="D14" s="6"/>
      <c r="E14" s="6">
        <v>0</v>
      </c>
      <c r="F14" s="6"/>
      <c r="G14" s="6">
        <v>0</v>
      </c>
      <c r="H14" s="6"/>
      <c r="I14" s="6">
        <f t="shared" si="0"/>
        <v>735734110</v>
      </c>
      <c r="J14" s="6"/>
      <c r="K14" s="6">
        <v>3020847951</v>
      </c>
      <c r="L14" s="6"/>
      <c r="M14" s="6">
        <v>0</v>
      </c>
      <c r="N14" s="6"/>
      <c r="O14" s="6">
        <v>0</v>
      </c>
      <c r="P14" s="6"/>
      <c r="Q14" s="6">
        <f t="shared" si="1"/>
        <v>3020847951</v>
      </c>
    </row>
    <row r="15" spans="1:17">
      <c r="A15" s="1" t="s">
        <v>130</v>
      </c>
      <c r="C15" s="6">
        <v>15004163</v>
      </c>
      <c r="D15" s="6"/>
      <c r="E15" s="6">
        <v>-4839121</v>
      </c>
      <c r="F15" s="6"/>
      <c r="G15" s="6">
        <v>0</v>
      </c>
      <c r="H15" s="6"/>
      <c r="I15" s="6">
        <f t="shared" si="0"/>
        <v>10165042</v>
      </c>
      <c r="J15" s="6"/>
      <c r="K15" s="6">
        <v>59832548</v>
      </c>
      <c r="L15" s="6"/>
      <c r="M15" s="6">
        <v>-4839121</v>
      </c>
      <c r="N15" s="6"/>
      <c r="O15" s="6">
        <v>0</v>
      </c>
      <c r="P15" s="6"/>
      <c r="Q15" s="6">
        <f t="shared" si="1"/>
        <v>54993427</v>
      </c>
    </row>
    <row r="16" spans="1:17">
      <c r="A16" s="1" t="s">
        <v>91</v>
      </c>
      <c r="C16" s="6">
        <v>0</v>
      </c>
      <c r="D16" s="6"/>
      <c r="E16" s="6">
        <v>805771127</v>
      </c>
      <c r="F16" s="6"/>
      <c r="G16" s="6">
        <v>0</v>
      </c>
      <c r="H16" s="6"/>
      <c r="I16" s="6">
        <f t="shared" si="0"/>
        <v>805771127</v>
      </c>
      <c r="J16" s="6"/>
      <c r="K16" s="6">
        <v>0</v>
      </c>
      <c r="L16" s="6"/>
      <c r="M16" s="6">
        <v>3492030635</v>
      </c>
      <c r="N16" s="6"/>
      <c r="O16" s="6">
        <v>0</v>
      </c>
      <c r="P16" s="6"/>
      <c r="Q16" s="6">
        <f t="shared" si="1"/>
        <v>3492030635</v>
      </c>
    </row>
    <row r="17" spans="1:17">
      <c r="A17" s="1" t="s">
        <v>94</v>
      </c>
      <c r="C17" s="6">
        <v>0</v>
      </c>
      <c r="D17" s="6"/>
      <c r="E17" s="6">
        <v>722414719</v>
      </c>
      <c r="F17" s="6"/>
      <c r="G17" s="6">
        <v>0</v>
      </c>
      <c r="H17" s="6"/>
      <c r="I17" s="6">
        <f t="shared" si="0"/>
        <v>722414719</v>
      </c>
      <c r="J17" s="6"/>
      <c r="K17" s="6">
        <v>0</v>
      </c>
      <c r="L17" s="6"/>
      <c r="M17" s="6">
        <v>2772189490</v>
      </c>
      <c r="N17" s="6"/>
      <c r="O17" s="6">
        <v>0</v>
      </c>
      <c r="P17" s="6"/>
      <c r="Q17" s="6">
        <f t="shared" si="1"/>
        <v>2772189490</v>
      </c>
    </row>
    <row r="18" spans="1:17">
      <c r="A18" s="1" t="s">
        <v>97</v>
      </c>
      <c r="C18" s="6">
        <v>0</v>
      </c>
      <c r="D18" s="6"/>
      <c r="E18" s="6">
        <v>2206999909</v>
      </c>
      <c r="F18" s="6"/>
      <c r="G18" s="6">
        <v>0</v>
      </c>
      <c r="H18" s="6"/>
      <c r="I18" s="6">
        <f t="shared" si="0"/>
        <v>2206999909</v>
      </c>
      <c r="J18" s="6"/>
      <c r="K18" s="6">
        <v>0</v>
      </c>
      <c r="L18" s="6"/>
      <c r="M18" s="6">
        <v>7877871877</v>
      </c>
      <c r="N18" s="6"/>
      <c r="O18" s="6">
        <v>0</v>
      </c>
      <c r="P18" s="6"/>
      <c r="Q18" s="6">
        <f t="shared" si="1"/>
        <v>7877871877</v>
      </c>
    </row>
    <row r="19" spans="1:17">
      <c r="A19" s="1" t="s">
        <v>106</v>
      </c>
      <c r="C19" s="6">
        <v>0</v>
      </c>
      <c r="D19" s="6"/>
      <c r="E19" s="6">
        <v>1511207764</v>
      </c>
      <c r="F19" s="6"/>
      <c r="G19" s="6">
        <v>0</v>
      </c>
      <c r="H19" s="6"/>
      <c r="I19" s="6">
        <f t="shared" si="0"/>
        <v>1511207764</v>
      </c>
      <c r="J19" s="6"/>
      <c r="K19" s="6">
        <v>0</v>
      </c>
      <c r="L19" s="6"/>
      <c r="M19" s="6">
        <v>4786161160</v>
      </c>
      <c r="N19" s="6"/>
      <c r="O19" s="6">
        <v>0</v>
      </c>
      <c r="P19" s="6"/>
      <c r="Q19" s="6">
        <f t="shared" si="1"/>
        <v>4786161160</v>
      </c>
    </row>
    <row r="20" spans="1:17">
      <c r="A20" s="1" t="s">
        <v>109</v>
      </c>
      <c r="C20" s="6">
        <v>0</v>
      </c>
      <c r="D20" s="6"/>
      <c r="E20" s="6">
        <v>2215899326</v>
      </c>
      <c r="F20" s="6"/>
      <c r="G20" s="6">
        <v>0</v>
      </c>
      <c r="H20" s="6"/>
      <c r="I20" s="6">
        <f t="shared" si="0"/>
        <v>2215899326</v>
      </c>
      <c r="J20" s="6"/>
      <c r="K20" s="6">
        <v>0</v>
      </c>
      <c r="L20" s="6"/>
      <c r="M20" s="6">
        <v>7984665167</v>
      </c>
      <c r="N20" s="6"/>
      <c r="O20" s="6">
        <v>0</v>
      </c>
      <c r="P20" s="6"/>
      <c r="Q20" s="6">
        <f t="shared" si="1"/>
        <v>7984665167</v>
      </c>
    </row>
    <row r="21" spans="1:17">
      <c r="A21" s="1" t="s">
        <v>118</v>
      </c>
      <c r="C21" s="6">
        <v>0</v>
      </c>
      <c r="D21" s="6"/>
      <c r="E21" s="6">
        <v>1235536018</v>
      </c>
      <c r="F21" s="6"/>
      <c r="G21" s="6">
        <v>0</v>
      </c>
      <c r="H21" s="6"/>
      <c r="I21" s="6">
        <f t="shared" si="0"/>
        <v>1235536018</v>
      </c>
      <c r="J21" s="6"/>
      <c r="K21" s="6">
        <v>0</v>
      </c>
      <c r="L21" s="6"/>
      <c r="M21" s="6">
        <v>2927067926</v>
      </c>
      <c r="N21" s="6"/>
      <c r="O21" s="6">
        <v>0</v>
      </c>
      <c r="P21" s="6"/>
      <c r="Q21" s="6">
        <f t="shared" si="1"/>
        <v>2927067926</v>
      </c>
    </row>
    <row r="22" spans="1:17">
      <c r="A22" s="1" t="s">
        <v>100</v>
      </c>
      <c r="C22" s="6">
        <v>0</v>
      </c>
      <c r="D22" s="6"/>
      <c r="E22" s="6">
        <v>1607708550</v>
      </c>
      <c r="F22" s="6"/>
      <c r="G22" s="6">
        <v>0</v>
      </c>
      <c r="H22" s="6"/>
      <c r="I22" s="6">
        <f t="shared" si="0"/>
        <v>1607708550</v>
      </c>
      <c r="J22" s="6"/>
      <c r="K22" s="6">
        <v>0</v>
      </c>
      <c r="L22" s="6"/>
      <c r="M22" s="6">
        <v>3614999800</v>
      </c>
      <c r="N22" s="6"/>
      <c r="O22" s="6">
        <v>0</v>
      </c>
      <c r="P22" s="6"/>
      <c r="Q22" s="6">
        <f t="shared" si="1"/>
        <v>3614999800</v>
      </c>
    </row>
    <row r="23" spans="1:17">
      <c r="A23" s="1" t="s">
        <v>115</v>
      </c>
      <c r="C23" s="6">
        <v>0</v>
      </c>
      <c r="D23" s="6"/>
      <c r="E23" s="6">
        <v>1083087605</v>
      </c>
      <c r="F23" s="6"/>
      <c r="G23" s="6">
        <v>0</v>
      </c>
      <c r="H23" s="6"/>
      <c r="I23" s="6">
        <f t="shared" si="0"/>
        <v>1083087605</v>
      </c>
      <c r="J23" s="6"/>
      <c r="K23" s="6">
        <v>0</v>
      </c>
      <c r="L23" s="6"/>
      <c r="M23" s="6">
        <v>4487822121</v>
      </c>
      <c r="N23" s="6"/>
      <c r="O23" s="6">
        <v>0</v>
      </c>
      <c r="P23" s="6"/>
      <c r="Q23" s="6">
        <f t="shared" si="1"/>
        <v>4487822121</v>
      </c>
    </row>
    <row r="24" spans="1:17">
      <c r="A24" s="1" t="s">
        <v>121</v>
      </c>
      <c r="C24" s="6">
        <v>0</v>
      </c>
      <c r="D24" s="6"/>
      <c r="E24" s="6">
        <v>199547825</v>
      </c>
      <c r="F24" s="6"/>
      <c r="G24" s="6">
        <v>0</v>
      </c>
      <c r="H24" s="6"/>
      <c r="I24" s="6">
        <f t="shared" si="0"/>
        <v>199547825</v>
      </c>
      <c r="J24" s="6"/>
      <c r="K24" s="6">
        <v>0</v>
      </c>
      <c r="L24" s="6"/>
      <c r="M24" s="6">
        <v>510201657</v>
      </c>
      <c r="N24" s="6"/>
      <c r="O24" s="6">
        <v>0</v>
      </c>
      <c r="P24" s="6"/>
      <c r="Q24" s="6">
        <f t="shared" si="1"/>
        <v>510201657</v>
      </c>
    </row>
    <row r="25" spans="1:17">
      <c r="A25" s="1" t="s">
        <v>78</v>
      </c>
      <c r="C25" s="6">
        <v>0</v>
      </c>
      <c r="D25" s="6"/>
      <c r="E25" s="6">
        <v>705102177</v>
      </c>
      <c r="F25" s="6"/>
      <c r="G25" s="6">
        <v>0</v>
      </c>
      <c r="H25" s="6"/>
      <c r="I25" s="6">
        <f t="shared" si="0"/>
        <v>705102177</v>
      </c>
      <c r="J25" s="6"/>
      <c r="K25" s="6">
        <v>0</v>
      </c>
      <c r="L25" s="6"/>
      <c r="M25" s="6">
        <v>1684788245</v>
      </c>
      <c r="N25" s="6"/>
      <c r="O25" s="6">
        <v>0</v>
      </c>
      <c r="P25" s="6"/>
      <c r="Q25" s="6">
        <f t="shared" si="1"/>
        <v>1684788245</v>
      </c>
    </row>
    <row r="26" spans="1:17">
      <c r="A26" s="1" t="s">
        <v>82</v>
      </c>
      <c r="C26" s="6">
        <v>0</v>
      </c>
      <c r="D26" s="6"/>
      <c r="E26" s="6">
        <v>695177976</v>
      </c>
      <c r="F26" s="6"/>
      <c r="G26" s="6">
        <v>0</v>
      </c>
      <c r="H26" s="6"/>
      <c r="I26" s="6">
        <f t="shared" si="0"/>
        <v>695177976</v>
      </c>
      <c r="J26" s="6"/>
      <c r="K26" s="6">
        <v>0</v>
      </c>
      <c r="L26" s="6"/>
      <c r="M26" s="6">
        <v>1618153735</v>
      </c>
      <c r="N26" s="6"/>
      <c r="O26" s="6">
        <v>0</v>
      </c>
      <c r="P26" s="6"/>
      <c r="Q26" s="6">
        <f t="shared" si="1"/>
        <v>1618153735</v>
      </c>
    </row>
    <row r="27" spans="1:17">
      <c r="A27" s="1" t="s">
        <v>85</v>
      </c>
      <c r="C27" s="6">
        <v>0</v>
      </c>
      <c r="D27" s="6"/>
      <c r="E27" s="6">
        <v>186566179</v>
      </c>
      <c r="F27" s="6"/>
      <c r="G27" s="6">
        <v>0</v>
      </c>
      <c r="H27" s="6"/>
      <c r="I27" s="6">
        <f t="shared" si="0"/>
        <v>186566179</v>
      </c>
      <c r="J27" s="6"/>
      <c r="K27" s="6">
        <v>0</v>
      </c>
      <c r="L27" s="6"/>
      <c r="M27" s="6">
        <v>465537914</v>
      </c>
      <c r="N27" s="6"/>
      <c r="O27" s="6">
        <v>0</v>
      </c>
      <c r="P27" s="6"/>
      <c r="Q27" s="6">
        <f t="shared" si="1"/>
        <v>465537914</v>
      </c>
    </row>
    <row r="28" spans="1:17">
      <c r="A28" s="1" t="s">
        <v>133</v>
      </c>
      <c r="C28" s="6">
        <v>0</v>
      </c>
      <c r="D28" s="6"/>
      <c r="E28" s="6">
        <v>-27917826</v>
      </c>
      <c r="F28" s="6"/>
      <c r="G28" s="6">
        <v>0</v>
      </c>
      <c r="H28" s="6"/>
      <c r="I28" s="6">
        <f t="shared" si="0"/>
        <v>-27917826</v>
      </c>
      <c r="J28" s="6"/>
      <c r="K28" s="6">
        <v>0</v>
      </c>
      <c r="L28" s="6"/>
      <c r="M28" s="6">
        <v>-27917826</v>
      </c>
      <c r="N28" s="6"/>
      <c r="O28" s="6">
        <v>0</v>
      </c>
      <c r="P28" s="6"/>
      <c r="Q28" s="6">
        <f t="shared" si="1"/>
        <v>-27917826</v>
      </c>
    </row>
    <row r="29" spans="1:17">
      <c r="A29" s="1" t="s">
        <v>135</v>
      </c>
      <c r="C29" s="6">
        <v>0</v>
      </c>
      <c r="D29" s="6"/>
      <c r="E29" s="6">
        <v>13961241</v>
      </c>
      <c r="F29" s="6"/>
      <c r="G29" s="6">
        <v>0</v>
      </c>
      <c r="H29" s="6"/>
      <c r="I29" s="6">
        <f t="shared" si="0"/>
        <v>13961241</v>
      </c>
      <c r="J29" s="6"/>
      <c r="K29" s="6">
        <v>0</v>
      </c>
      <c r="L29" s="6"/>
      <c r="M29" s="6">
        <v>13961241</v>
      </c>
      <c r="N29" s="6"/>
      <c r="O29" s="6">
        <v>0</v>
      </c>
      <c r="P29" s="6"/>
      <c r="Q29" s="6">
        <f t="shared" si="1"/>
        <v>13961241</v>
      </c>
    </row>
    <row r="30" spans="1:17">
      <c r="A30" s="1" t="s">
        <v>103</v>
      </c>
      <c r="C30" s="6">
        <v>0</v>
      </c>
      <c r="D30" s="6"/>
      <c r="E30" s="6">
        <v>97552072</v>
      </c>
      <c r="F30" s="6"/>
      <c r="G30" s="6">
        <v>0</v>
      </c>
      <c r="H30" s="6"/>
      <c r="I30" s="6">
        <f t="shared" si="0"/>
        <v>97552072</v>
      </c>
      <c r="J30" s="6"/>
      <c r="K30" s="6">
        <v>0</v>
      </c>
      <c r="L30" s="6"/>
      <c r="M30" s="6">
        <v>329458480</v>
      </c>
      <c r="N30" s="6"/>
      <c r="O30" s="6">
        <v>0</v>
      </c>
      <c r="P30" s="6"/>
      <c r="Q30" s="6">
        <f t="shared" si="1"/>
        <v>329458480</v>
      </c>
    </row>
    <row r="31" spans="1:17">
      <c r="A31" s="1" t="s">
        <v>136</v>
      </c>
      <c r="C31" s="6">
        <v>0</v>
      </c>
      <c r="D31" s="6"/>
      <c r="E31" s="6">
        <v>84985118</v>
      </c>
      <c r="F31" s="6"/>
      <c r="G31" s="6">
        <v>0</v>
      </c>
      <c r="H31" s="6"/>
      <c r="I31" s="6">
        <f t="shared" si="0"/>
        <v>84985118</v>
      </c>
      <c r="J31" s="6"/>
      <c r="K31" s="6">
        <v>0</v>
      </c>
      <c r="L31" s="6"/>
      <c r="M31" s="6">
        <v>84985118</v>
      </c>
      <c r="N31" s="6"/>
      <c r="O31" s="6">
        <v>0</v>
      </c>
      <c r="P31" s="6"/>
      <c r="Q31" s="6">
        <f t="shared" si="1"/>
        <v>84985118</v>
      </c>
    </row>
    <row r="32" spans="1:17" ht="24.75" thickBot="1">
      <c r="C32" s="7">
        <f>SUM(C8:C31)</f>
        <v>1035467233</v>
      </c>
      <c r="D32" s="6"/>
      <c r="E32" s="7">
        <f>SUM(E8:E31)</f>
        <v>17991733075</v>
      </c>
      <c r="F32" s="6"/>
      <c r="G32" s="7">
        <f>SUM(G8:G31)</f>
        <v>9226764446</v>
      </c>
      <c r="H32" s="6"/>
      <c r="I32" s="7">
        <f>SUM(I8:I31)</f>
        <v>28253964754</v>
      </c>
      <c r="J32" s="6"/>
      <c r="K32" s="7">
        <f>SUM(K8:K31)</f>
        <v>11865138230</v>
      </c>
      <c r="L32" s="6"/>
      <c r="M32" s="7">
        <f>SUM(M8:M31)</f>
        <v>58873883350</v>
      </c>
      <c r="N32" s="6"/>
      <c r="O32" s="7">
        <f>SUM(O8:O31)</f>
        <v>18453599447</v>
      </c>
      <c r="P32" s="6"/>
      <c r="Q32" s="7">
        <f>SUM(Q8:Q31)</f>
        <v>89192621027</v>
      </c>
    </row>
    <row r="33" spans="3:15" ht="24.75" thickTop="1">
      <c r="C33" s="14"/>
      <c r="E33" s="14"/>
      <c r="G33" s="14"/>
      <c r="K33" s="14"/>
      <c r="M33" s="14"/>
      <c r="O33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>
      <c r="A6" s="22" t="s">
        <v>213</v>
      </c>
      <c r="B6" s="22" t="s">
        <v>213</v>
      </c>
      <c r="C6" s="22" t="s">
        <v>213</v>
      </c>
      <c r="E6" s="22" t="s">
        <v>157</v>
      </c>
      <c r="F6" s="22" t="s">
        <v>157</v>
      </c>
      <c r="G6" s="22" t="s">
        <v>157</v>
      </c>
      <c r="I6" s="22" t="s">
        <v>158</v>
      </c>
      <c r="J6" s="22" t="s">
        <v>158</v>
      </c>
      <c r="K6" s="22" t="s">
        <v>158</v>
      </c>
    </row>
    <row r="7" spans="1:11" ht="24.75">
      <c r="A7" s="24" t="s">
        <v>214</v>
      </c>
      <c r="C7" s="24" t="s">
        <v>142</v>
      </c>
      <c r="E7" s="24" t="s">
        <v>215</v>
      </c>
      <c r="G7" s="24" t="s">
        <v>216</v>
      </c>
      <c r="I7" s="24" t="s">
        <v>215</v>
      </c>
      <c r="K7" s="24" t="s">
        <v>216</v>
      </c>
    </row>
    <row r="8" spans="1:11">
      <c r="A8" s="1" t="s">
        <v>148</v>
      </c>
      <c r="C8" s="4" t="s">
        <v>149</v>
      </c>
      <c r="D8" s="4"/>
      <c r="E8" s="5">
        <v>219773226</v>
      </c>
      <c r="F8" s="4"/>
      <c r="G8" s="8">
        <f>E8/$E$10</f>
        <v>0.44435455940522506</v>
      </c>
      <c r="H8" s="4"/>
      <c r="I8" s="5">
        <v>584444060</v>
      </c>
      <c r="K8" s="8">
        <f>I8/$I$10</f>
        <v>0.23133007592049626</v>
      </c>
    </row>
    <row r="9" spans="1:11">
      <c r="A9" s="1" t="s">
        <v>152</v>
      </c>
      <c r="C9" s="4" t="s">
        <v>153</v>
      </c>
      <c r="D9" s="4"/>
      <c r="E9" s="5">
        <v>274816559</v>
      </c>
      <c r="F9" s="4"/>
      <c r="G9" s="8">
        <f>E9/$E$10</f>
        <v>0.55564544059477494</v>
      </c>
      <c r="H9" s="4"/>
      <c r="I9" s="5">
        <v>1942006760</v>
      </c>
      <c r="K9" s="8">
        <f>I9/$I$10</f>
        <v>0.76866992407950374</v>
      </c>
    </row>
    <row r="10" spans="1:11" ht="24.75" thickBot="1">
      <c r="C10" s="4"/>
      <c r="D10" s="4"/>
      <c r="E10" s="10">
        <f>SUM(E8:E9)</f>
        <v>494589785</v>
      </c>
      <c r="F10" s="4"/>
      <c r="G10" s="12">
        <f>SUM(G8:G9)</f>
        <v>1</v>
      </c>
      <c r="H10" s="4"/>
      <c r="I10" s="10">
        <f>SUM(I8:I9)</f>
        <v>2526450820</v>
      </c>
      <c r="K10" s="12">
        <f>SUM(K8:K9)</f>
        <v>1</v>
      </c>
    </row>
    <row r="11" spans="1:11" ht="24.75" thickTop="1">
      <c r="C11" s="4"/>
      <c r="D11" s="4"/>
      <c r="E11" s="5"/>
      <c r="F11" s="4"/>
      <c r="G11" s="4"/>
      <c r="H11" s="4"/>
      <c r="I11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6" sqref="E6"/>
    </sheetView>
  </sheetViews>
  <sheetFormatPr defaultRowHeight="24"/>
  <cols>
    <col min="1" max="1" width="31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3" t="s">
        <v>155</v>
      </c>
      <c r="B3" s="23"/>
      <c r="C3" s="23"/>
      <c r="D3" s="23"/>
      <c r="E3" s="23"/>
    </row>
    <row r="4" spans="1:5" ht="24.75">
      <c r="A4" s="23" t="s">
        <v>2</v>
      </c>
      <c r="B4" s="23"/>
      <c r="C4" s="23"/>
      <c r="D4" s="23"/>
      <c r="E4" s="23"/>
    </row>
    <row r="5" spans="1:5" ht="24.75">
      <c r="C5" s="21" t="s">
        <v>157</v>
      </c>
      <c r="E5" s="2" t="s">
        <v>226</v>
      </c>
    </row>
    <row r="6" spans="1:5" ht="24.75">
      <c r="A6" s="21" t="s">
        <v>217</v>
      </c>
      <c r="C6" s="22"/>
      <c r="E6" s="17" t="s">
        <v>227</v>
      </c>
    </row>
    <row r="7" spans="1:5" ht="24.75">
      <c r="A7" s="22" t="s">
        <v>217</v>
      </c>
      <c r="C7" s="22" t="s">
        <v>145</v>
      </c>
      <c r="E7" s="22" t="s">
        <v>145</v>
      </c>
    </row>
    <row r="8" spans="1:5">
      <c r="A8" s="1" t="s">
        <v>218</v>
      </c>
      <c r="C8" s="3">
        <v>78866670</v>
      </c>
      <c r="E8" s="3">
        <v>4088976149</v>
      </c>
    </row>
    <row r="9" spans="1:5" ht="25.5" thickBot="1">
      <c r="A9" s="2" t="s">
        <v>164</v>
      </c>
      <c r="C9" s="13">
        <f>SUM(C8)</f>
        <v>78866670</v>
      </c>
      <c r="E9" s="13">
        <f>SUM(E8)</f>
        <v>4088976149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8"/>
  <sheetViews>
    <sheetView rightToLeft="1" workbookViewId="0">
      <selection activeCell="G10" sqref="G10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1.85546875" style="1" bestFit="1" customWidth="1"/>
    <col min="11" max="11" width="12.42578125" style="1" bestFit="1" customWidth="1"/>
    <col min="12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</row>
    <row r="3" spans="1:11" ht="24.75">
      <c r="A3" s="23" t="s">
        <v>155</v>
      </c>
      <c r="B3" s="23"/>
      <c r="C3" s="23"/>
      <c r="D3" s="23"/>
      <c r="E3" s="23"/>
      <c r="F3" s="23"/>
      <c r="G3" s="23"/>
    </row>
    <row r="4" spans="1:11" ht="24.75">
      <c r="A4" s="23" t="s">
        <v>2</v>
      </c>
      <c r="B4" s="23"/>
      <c r="C4" s="23"/>
      <c r="D4" s="23"/>
      <c r="E4" s="23"/>
      <c r="F4" s="23"/>
      <c r="G4" s="23"/>
    </row>
    <row r="6" spans="1:11" ht="24.75">
      <c r="A6" s="22" t="s">
        <v>159</v>
      </c>
      <c r="C6" s="22" t="s">
        <v>145</v>
      </c>
      <c r="E6" s="22" t="s">
        <v>210</v>
      </c>
      <c r="G6" s="22" t="s">
        <v>13</v>
      </c>
      <c r="J6" s="3"/>
    </row>
    <row r="7" spans="1:11">
      <c r="A7" s="1" t="s">
        <v>219</v>
      </c>
      <c r="C7" s="6">
        <f>'سرمایه‌گذاری در سهام'!I71</f>
        <v>-139649399868</v>
      </c>
      <c r="D7" s="4"/>
      <c r="E7" s="8">
        <f>C7/$C$11</f>
        <v>1.26012368266499</v>
      </c>
      <c r="F7" s="4"/>
      <c r="G7" s="8">
        <v>-3.8712242902780872E-2</v>
      </c>
      <c r="J7" s="3"/>
      <c r="K7" s="3"/>
    </row>
    <row r="8" spans="1:11">
      <c r="A8" s="1" t="s">
        <v>220</v>
      </c>
      <c r="C8" s="20">
        <f>'سرمایه‌گذاری در اوراق بهادار'!I32</f>
        <v>28253964754</v>
      </c>
      <c r="D8" s="4"/>
      <c r="E8" s="8">
        <f t="shared" ref="E8:E10" si="0">C8/$C$11</f>
        <v>-0.2549491093363136</v>
      </c>
      <c r="F8" s="4"/>
      <c r="G8" s="8">
        <v>7.8322881985695581E-3</v>
      </c>
      <c r="J8" s="3"/>
      <c r="K8" s="3"/>
    </row>
    <row r="9" spans="1:11">
      <c r="A9" s="1" t="s">
        <v>221</v>
      </c>
      <c r="C9" s="20">
        <f>'درآمد سپرده بانکی'!E10</f>
        <v>494589785</v>
      </c>
      <c r="D9" s="4"/>
      <c r="E9" s="8">
        <f t="shared" si="0"/>
        <v>-4.4629214437855889E-3</v>
      </c>
      <c r="F9" s="4"/>
      <c r="G9" s="8">
        <v>1.3710535034344633E-4</v>
      </c>
      <c r="J9" s="3"/>
      <c r="K9" s="3"/>
    </row>
    <row r="10" spans="1:11">
      <c r="A10" s="1" t="s">
        <v>217</v>
      </c>
      <c r="C10" s="20">
        <f>'سایر درآمدها'!C9</f>
        <v>78866670</v>
      </c>
      <c r="D10" s="4"/>
      <c r="E10" s="8">
        <f t="shared" si="0"/>
        <v>-7.116518848907516E-4</v>
      </c>
      <c r="F10" s="4"/>
      <c r="G10" s="8">
        <v>2.1862648094867081E-5</v>
      </c>
      <c r="J10" s="3"/>
    </row>
    <row r="11" spans="1:11" ht="24.75" thickBot="1">
      <c r="C11" s="7">
        <f>SUM(C7:C10)</f>
        <v>-110821978659</v>
      </c>
      <c r="D11" s="4"/>
      <c r="E11" s="12">
        <f>SUM(E7:E10)</f>
        <v>0.99999999999999989</v>
      </c>
      <c r="F11" s="4"/>
      <c r="G11" s="12">
        <f>SUM(G7:G10)</f>
        <v>-3.0720986705773001E-2</v>
      </c>
      <c r="J11" s="19"/>
    </row>
    <row r="12" spans="1:11" ht="24.75" thickTop="1">
      <c r="J12" s="3"/>
    </row>
    <row r="14" spans="1:11">
      <c r="J14" s="11"/>
    </row>
    <row r="15" spans="1:11">
      <c r="J15" s="11"/>
    </row>
    <row r="16" spans="1:11">
      <c r="J16" s="18"/>
    </row>
    <row r="17" spans="10:10">
      <c r="J17" s="11"/>
    </row>
    <row r="18" spans="10:10">
      <c r="J18" s="18"/>
    </row>
  </sheetData>
  <mergeCells count="7">
    <mergeCell ref="A2:G2"/>
    <mergeCell ref="A3:G3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8"/>
  <sheetViews>
    <sheetView rightToLeft="1" tabSelected="1" workbookViewId="0">
      <selection activeCell="E18" sqref="E18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0.710937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7" ht="24.75">
      <c r="A6" s="21" t="s">
        <v>3</v>
      </c>
      <c r="C6" s="22" t="s">
        <v>222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7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7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7">
      <c r="A9" s="1" t="s">
        <v>15</v>
      </c>
      <c r="C9" s="6">
        <v>9160874</v>
      </c>
      <c r="D9" s="6"/>
      <c r="E9" s="6">
        <v>19823706544</v>
      </c>
      <c r="F9" s="6"/>
      <c r="G9" s="6">
        <v>16136481969.068399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9160874</v>
      </c>
      <c r="R9" s="6"/>
      <c r="S9" s="6">
        <v>1526</v>
      </c>
      <c r="T9" s="6"/>
      <c r="U9" s="6">
        <v>19823706544</v>
      </c>
      <c r="V9" s="6"/>
      <c r="W9" s="6">
        <v>13896315736.342199</v>
      </c>
      <c r="X9" s="6"/>
      <c r="Y9" s="8">
        <v>3.8522009457076507E-3</v>
      </c>
      <c r="Z9" s="6"/>
      <c r="AA9" s="6"/>
    </row>
    <row r="10" spans="1:27">
      <c r="A10" s="1" t="s">
        <v>16</v>
      </c>
      <c r="C10" s="6">
        <v>1412218</v>
      </c>
      <c r="D10" s="6"/>
      <c r="E10" s="6">
        <v>5645631668</v>
      </c>
      <c r="F10" s="6"/>
      <c r="G10" s="6">
        <v>7735022318.9790001</v>
      </c>
      <c r="H10" s="6"/>
      <c r="I10" s="6">
        <v>564887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1977105</v>
      </c>
      <c r="R10" s="6"/>
      <c r="S10" s="6">
        <v>4100</v>
      </c>
      <c r="T10" s="6"/>
      <c r="U10" s="6">
        <v>5645631668</v>
      </c>
      <c r="V10" s="6"/>
      <c r="W10" s="6">
        <v>8057899023.5249996</v>
      </c>
      <c r="X10" s="6"/>
      <c r="Y10" s="8">
        <v>2.2337320789035486E-3</v>
      </c>
      <c r="Z10" s="6"/>
      <c r="AA10" s="6"/>
    </row>
    <row r="11" spans="1:27">
      <c r="A11" s="1" t="s">
        <v>17</v>
      </c>
      <c r="C11" s="6">
        <v>12110123</v>
      </c>
      <c r="D11" s="6"/>
      <c r="E11" s="6">
        <v>51113958868</v>
      </c>
      <c r="F11" s="6"/>
      <c r="G11" s="6">
        <v>46286370568.536797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12110123</v>
      </c>
      <c r="R11" s="6"/>
      <c r="S11" s="6">
        <v>3431</v>
      </c>
      <c r="T11" s="6"/>
      <c r="U11" s="6">
        <v>51113958868</v>
      </c>
      <c r="V11" s="6"/>
      <c r="W11" s="6">
        <v>41302610512.522697</v>
      </c>
      <c r="X11" s="6"/>
      <c r="Y11" s="8">
        <v>1.1449506350840494E-2</v>
      </c>
      <c r="Z11" s="6"/>
      <c r="AA11" s="6"/>
    </row>
    <row r="12" spans="1:27">
      <c r="A12" s="1" t="s">
        <v>18</v>
      </c>
      <c r="C12" s="6">
        <v>7477734</v>
      </c>
      <c r="D12" s="6"/>
      <c r="E12" s="6">
        <v>31040554368</v>
      </c>
      <c r="F12" s="6"/>
      <c r="G12" s="6">
        <v>51140701400.975998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7477734</v>
      </c>
      <c r="R12" s="6"/>
      <c r="S12" s="6">
        <v>6390</v>
      </c>
      <c r="T12" s="6"/>
      <c r="U12" s="6">
        <v>31040554368</v>
      </c>
      <c r="V12" s="6"/>
      <c r="W12" s="6">
        <v>47498413074.453003</v>
      </c>
      <c r="X12" s="6"/>
      <c r="Y12" s="8">
        <v>1.3167046232729232E-2</v>
      </c>
      <c r="Z12" s="6"/>
      <c r="AA12" s="6"/>
    </row>
    <row r="13" spans="1:27">
      <c r="A13" s="1" t="s">
        <v>19</v>
      </c>
      <c r="C13" s="6">
        <v>800654</v>
      </c>
      <c r="D13" s="6"/>
      <c r="E13" s="6">
        <v>67489755300</v>
      </c>
      <c r="F13" s="6"/>
      <c r="G13" s="6">
        <v>68446549348.199997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800654</v>
      </c>
      <c r="R13" s="6"/>
      <c r="S13" s="6">
        <v>72800</v>
      </c>
      <c r="T13" s="6"/>
      <c r="U13" s="6">
        <v>67489755300</v>
      </c>
      <c r="V13" s="6"/>
      <c r="W13" s="6">
        <v>57940799913.360001</v>
      </c>
      <c r="X13" s="6"/>
      <c r="Y13" s="8">
        <v>1.6061782738397534E-2</v>
      </c>
      <c r="Z13" s="6"/>
      <c r="AA13" s="6"/>
    </row>
    <row r="14" spans="1:27">
      <c r="A14" s="1" t="s">
        <v>20</v>
      </c>
      <c r="C14" s="6">
        <v>282524</v>
      </c>
      <c r="D14" s="6"/>
      <c r="E14" s="6">
        <v>7250405655</v>
      </c>
      <c r="F14" s="6"/>
      <c r="G14" s="6">
        <v>47004689930.814003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282524</v>
      </c>
      <c r="R14" s="6"/>
      <c r="S14" s="6">
        <v>166520</v>
      </c>
      <c r="T14" s="6"/>
      <c r="U14" s="6">
        <v>7250405655</v>
      </c>
      <c r="V14" s="6"/>
      <c r="W14" s="6">
        <v>46765973395.944</v>
      </c>
      <c r="X14" s="6"/>
      <c r="Y14" s="8">
        <v>1.2964006457600399E-2</v>
      </c>
      <c r="Z14" s="6"/>
      <c r="AA14" s="6"/>
    </row>
    <row r="15" spans="1:27">
      <c r="A15" s="1" t="s">
        <v>21</v>
      </c>
      <c r="C15" s="6">
        <v>2805925</v>
      </c>
      <c r="D15" s="6"/>
      <c r="E15" s="6">
        <v>33002041239</v>
      </c>
      <c r="F15" s="6"/>
      <c r="G15" s="6">
        <v>30486281126.512501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2805925</v>
      </c>
      <c r="R15" s="6"/>
      <c r="S15" s="6">
        <v>9520</v>
      </c>
      <c r="T15" s="6"/>
      <c r="U15" s="6">
        <v>33002041239</v>
      </c>
      <c r="V15" s="6"/>
      <c r="W15" s="6">
        <v>26553467184.299999</v>
      </c>
      <c r="X15" s="6"/>
      <c r="Y15" s="8">
        <v>7.3608928682921682E-3</v>
      </c>
      <c r="Z15" s="6"/>
      <c r="AA15" s="6"/>
    </row>
    <row r="16" spans="1:27">
      <c r="A16" s="1" t="s">
        <v>22</v>
      </c>
      <c r="C16" s="6">
        <v>114343</v>
      </c>
      <c r="D16" s="6"/>
      <c r="E16" s="6">
        <v>4340917652</v>
      </c>
      <c r="F16" s="6"/>
      <c r="G16" s="6">
        <v>5250078226.1385002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114343</v>
      </c>
      <c r="R16" s="6"/>
      <c r="S16" s="6">
        <v>42580</v>
      </c>
      <c r="T16" s="6"/>
      <c r="U16" s="6">
        <v>4340917652</v>
      </c>
      <c r="V16" s="6"/>
      <c r="W16" s="6">
        <v>4839756026.6070004</v>
      </c>
      <c r="X16" s="6"/>
      <c r="Y16" s="8">
        <v>1.3416299036680642E-3</v>
      </c>
      <c r="Z16" s="6"/>
      <c r="AA16" s="6"/>
    </row>
    <row r="17" spans="1:27">
      <c r="A17" s="1" t="s">
        <v>23</v>
      </c>
      <c r="C17" s="6">
        <v>619339</v>
      </c>
      <c r="D17" s="6"/>
      <c r="E17" s="6">
        <v>28070302758</v>
      </c>
      <c r="F17" s="6"/>
      <c r="G17" s="6">
        <v>67383322961.377502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619339</v>
      </c>
      <c r="R17" s="6"/>
      <c r="S17" s="6">
        <v>108690</v>
      </c>
      <c r="T17" s="6"/>
      <c r="U17" s="6">
        <v>28070302758</v>
      </c>
      <c r="V17" s="6"/>
      <c r="W17" s="6">
        <v>66915425972.335503</v>
      </c>
      <c r="X17" s="6"/>
      <c r="Y17" s="8">
        <v>1.8549640933886266E-2</v>
      </c>
      <c r="Z17" s="6"/>
      <c r="AA17" s="6"/>
    </row>
    <row r="18" spans="1:27">
      <c r="A18" s="1" t="s">
        <v>24</v>
      </c>
      <c r="C18" s="6">
        <v>1663269</v>
      </c>
      <c r="D18" s="6"/>
      <c r="E18" s="6">
        <v>75613072649</v>
      </c>
      <c r="F18" s="6"/>
      <c r="G18" s="6">
        <v>127805698072.485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1663269</v>
      </c>
      <c r="R18" s="6"/>
      <c r="S18" s="6">
        <v>67260</v>
      </c>
      <c r="T18" s="6"/>
      <c r="U18" s="6">
        <v>75613072649</v>
      </c>
      <c r="V18" s="6"/>
      <c r="W18" s="6">
        <v>111205837676.007</v>
      </c>
      <c r="X18" s="6"/>
      <c r="Y18" s="8">
        <v>3.08273963539408E-2</v>
      </c>
      <c r="Z18" s="6"/>
      <c r="AA18" s="6"/>
    </row>
    <row r="19" spans="1:27">
      <c r="A19" s="1" t="s">
        <v>25</v>
      </c>
      <c r="C19" s="6">
        <v>562425</v>
      </c>
      <c r="D19" s="6"/>
      <c r="E19" s="6">
        <v>28736627396</v>
      </c>
      <c r="F19" s="6"/>
      <c r="G19" s="6">
        <v>44446746414.375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562425</v>
      </c>
      <c r="R19" s="6"/>
      <c r="S19" s="6">
        <v>72350</v>
      </c>
      <c r="T19" s="6"/>
      <c r="U19" s="6">
        <v>28736627396</v>
      </c>
      <c r="V19" s="6"/>
      <c r="W19" s="6">
        <v>40449334629.9375</v>
      </c>
      <c r="X19" s="6"/>
      <c r="Y19" s="8">
        <v>1.1212969543228389E-2</v>
      </c>
      <c r="Z19" s="6"/>
      <c r="AA19" s="6"/>
    </row>
    <row r="20" spans="1:27">
      <c r="A20" s="1" t="s">
        <v>26</v>
      </c>
      <c r="C20" s="6">
        <v>4594037</v>
      </c>
      <c r="D20" s="6"/>
      <c r="E20" s="6">
        <v>26770801689</v>
      </c>
      <c r="F20" s="6"/>
      <c r="G20" s="6">
        <v>21207766316.423401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4594037</v>
      </c>
      <c r="R20" s="6"/>
      <c r="S20" s="6">
        <v>4831</v>
      </c>
      <c r="T20" s="6"/>
      <c r="U20" s="6">
        <v>26770801689</v>
      </c>
      <c r="V20" s="6"/>
      <c r="W20" s="6">
        <v>22061739680.155399</v>
      </c>
      <c r="X20" s="6"/>
      <c r="Y20" s="8">
        <v>6.115740032992428E-3</v>
      </c>
      <c r="Z20" s="6"/>
      <c r="AA20" s="6"/>
    </row>
    <row r="21" spans="1:27">
      <c r="A21" s="1" t="s">
        <v>27</v>
      </c>
      <c r="C21" s="6">
        <v>2732631</v>
      </c>
      <c r="D21" s="6"/>
      <c r="E21" s="6">
        <v>32318826837</v>
      </c>
      <c r="F21" s="6"/>
      <c r="G21" s="6">
        <v>49410803870.554497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2732631</v>
      </c>
      <c r="R21" s="6"/>
      <c r="S21" s="6">
        <v>18460</v>
      </c>
      <c r="T21" s="6"/>
      <c r="U21" s="6">
        <v>32318826837</v>
      </c>
      <c r="V21" s="6"/>
      <c r="W21" s="6">
        <v>50144224268.852997</v>
      </c>
      <c r="X21" s="6"/>
      <c r="Y21" s="8">
        <v>1.390049217470481E-2</v>
      </c>
      <c r="Z21" s="6"/>
      <c r="AA21" s="6"/>
    </row>
    <row r="22" spans="1:27">
      <c r="A22" s="1" t="s">
        <v>28</v>
      </c>
      <c r="C22" s="6">
        <v>16919611</v>
      </c>
      <c r="D22" s="6"/>
      <c r="E22" s="6">
        <v>56843825192</v>
      </c>
      <c r="F22" s="6"/>
      <c r="G22" s="6">
        <v>100745446494.155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16919611</v>
      </c>
      <c r="R22" s="6"/>
      <c r="S22" s="6">
        <v>5650</v>
      </c>
      <c r="T22" s="6"/>
      <c r="U22" s="6">
        <v>56843825192</v>
      </c>
      <c r="V22" s="6"/>
      <c r="W22" s="6">
        <v>95027007127.207504</v>
      </c>
      <c r="X22" s="6"/>
      <c r="Y22" s="8">
        <v>2.6342458941534665E-2</v>
      </c>
      <c r="Z22" s="6"/>
      <c r="AA22" s="6"/>
    </row>
    <row r="23" spans="1:27">
      <c r="A23" s="1" t="s">
        <v>29</v>
      </c>
      <c r="C23" s="6">
        <v>441786</v>
      </c>
      <c r="D23" s="6"/>
      <c r="E23" s="6">
        <v>4026202855</v>
      </c>
      <c r="F23" s="6"/>
      <c r="G23" s="6">
        <v>4659459730.7130003</v>
      </c>
      <c r="H23" s="6"/>
      <c r="I23" s="6">
        <v>0</v>
      </c>
      <c r="J23" s="6"/>
      <c r="K23" s="6">
        <v>0</v>
      </c>
      <c r="L23" s="6"/>
      <c r="M23" s="6">
        <v>-441786</v>
      </c>
      <c r="N23" s="6"/>
      <c r="O23" s="6">
        <v>4630519471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8">
        <v>0</v>
      </c>
      <c r="Z23" s="6"/>
      <c r="AA23" s="6"/>
    </row>
    <row r="24" spans="1:27">
      <c r="A24" s="1" t="s">
        <v>30</v>
      </c>
      <c r="C24" s="6">
        <v>8516380</v>
      </c>
      <c r="D24" s="6"/>
      <c r="E24" s="6">
        <v>20090140420</v>
      </c>
      <c r="F24" s="6"/>
      <c r="G24" s="6">
        <v>32085031572.810001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8516380</v>
      </c>
      <c r="R24" s="6"/>
      <c r="S24" s="6">
        <v>3625</v>
      </c>
      <c r="T24" s="6"/>
      <c r="U24" s="6">
        <v>20090140420</v>
      </c>
      <c r="V24" s="6"/>
      <c r="W24" s="6">
        <v>30688189828.875</v>
      </c>
      <c r="X24" s="6"/>
      <c r="Y24" s="8">
        <v>8.5070803027080186E-3</v>
      </c>
      <c r="Z24" s="6"/>
      <c r="AA24" s="6"/>
    </row>
    <row r="25" spans="1:27">
      <c r="A25" s="1" t="s">
        <v>31</v>
      </c>
      <c r="C25" s="6">
        <v>1156086</v>
      </c>
      <c r="D25" s="6"/>
      <c r="E25" s="6">
        <v>1752626376</v>
      </c>
      <c r="F25" s="6"/>
      <c r="G25" s="6">
        <v>4485356046.2349005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1156086</v>
      </c>
      <c r="R25" s="6"/>
      <c r="S25" s="6">
        <v>2900</v>
      </c>
      <c r="T25" s="6"/>
      <c r="U25" s="6">
        <v>1752626376</v>
      </c>
      <c r="V25" s="6"/>
      <c r="W25" s="6">
        <v>3332701136.0700002</v>
      </c>
      <c r="X25" s="6"/>
      <c r="Y25" s="8">
        <v>9.238588638681226E-4</v>
      </c>
      <c r="Z25" s="6"/>
      <c r="AA25" s="6"/>
    </row>
    <row r="26" spans="1:27">
      <c r="A26" s="1" t="s">
        <v>32</v>
      </c>
      <c r="C26" s="6">
        <v>3315372</v>
      </c>
      <c r="D26" s="6"/>
      <c r="E26" s="6">
        <v>28955539976</v>
      </c>
      <c r="F26" s="6"/>
      <c r="G26" s="6">
        <v>32198456892.582001</v>
      </c>
      <c r="H26" s="6"/>
      <c r="I26" s="6">
        <v>0</v>
      </c>
      <c r="J26" s="6"/>
      <c r="K26" s="6">
        <v>0</v>
      </c>
      <c r="L26" s="6"/>
      <c r="M26" s="6">
        <v>-3315372</v>
      </c>
      <c r="N26" s="6"/>
      <c r="O26" s="6">
        <v>29860808022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8">
        <v>0</v>
      </c>
      <c r="Z26" s="6"/>
      <c r="AA26" s="6"/>
    </row>
    <row r="27" spans="1:27">
      <c r="A27" s="1" t="s">
        <v>33</v>
      </c>
      <c r="C27" s="6">
        <v>589908</v>
      </c>
      <c r="D27" s="6"/>
      <c r="E27" s="6">
        <v>15919316502</v>
      </c>
      <c r="F27" s="6"/>
      <c r="G27" s="6">
        <v>21157241550.192001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589908</v>
      </c>
      <c r="R27" s="6"/>
      <c r="S27" s="6">
        <v>31200</v>
      </c>
      <c r="T27" s="6"/>
      <c r="U27" s="6">
        <v>15919316502</v>
      </c>
      <c r="V27" s="6"/>
      <c r="W27" s="6">
        <v>18295619078.880001</v>
      </c>
      <c r="X27" s="6"/>
      <c r="Y27" s="8">
        <v>5.0717328574832648E-3</v>
      </c>
      <c r="Z27" s="6"/>
      <c r="AA27" s="6"/>
    </row>
    <row r="28" spans="1:27">
      <c r="A28" s="1" t="s">
        <v>34</v>
      </c>
      <c r="C28" s="6">
        <v>1091408</v>
      </c>
      <c r="D28" s="6"/>
      <c r="E28" s="6">
        <v>35477702847</v>
      </c>
      <c r="F28" s="6"/>
      <c r="G28" s="6">
        <v>26363413174.32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1091408</v>
      </c>
      <c r="R28" s="6"/>
      <c r="S28" s="6">
        <v>22450</v>
      </c>
      <c r="T28" s="6"/>
      <c r="U28" s="6">
        <v>35477702847</v>
      </c>
      <c r="V28" s="6"/>
      <c r="W28" s="6">
        <v>24356322047.880001</v>
      </c>
      <c r="X28" s="6"/>
      <c r="Y28" s="8">
        <v>6.7518217495179242E-3</v>
      </c>
      <c r="Z28" s="6"/>
      <c r="AA28" s="6"/>
    </row>
    <row r="29" spans="1:27">
      <c r="A29" s="1" t="s">
        <v>35</v>
      </c>
      <c r="C29" s="6">
        <v>1790384</v>
      </c>
      <c r="D29" s="6"/>
      <c r="E29" s="6">
        <v>32988658468</v>
      </c>
      <c r="F29" s="6"/>
      <c r="G29" s="6">
        <v>36840436154.639999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1790384</v>
      </c>
      <c r="R29" s="6"/>
      <c r="S29" s="6">
        <v>17880</v>
      </c>
      <c r="T29" s="6"/>
      <c r="U29" s="6">
        <v>32988658468</v>
      </c>
      <c r="V29" s="6"/>
      <c r="W29" s="6">
        <v>31821594127.776001</v>
      </c>
      <c r="X29" s="6"/>
      <c r="Y29" s="8">
        <v>8.8212715743324205E-3</v>
      </c>
      <c r="Z29" s="6"/>
      <c r="AA29" s="6"/>
    </row>
    <row r="30" spans="1:27">
      <c r="A30" s="1" t="s">
        <v>36</v>
      </c>
      <c r="C30" s="6">
        <v>185603029</v>
      </c>
      <c r="D30" s="6"/>
      <c r="E30" s="6">
        <v>95759048892</v>
      </c>
      <c r="F30" s="6"/>
      <c r="G30" s="6">
        <v>79703434502.258408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185603029</v>
      </c>
      <c r="R30" s="6"/>
      <c r="S30" s="6">
        <v>432</v>
      </c>
      <c r="T30" s="6"/>
      <c r="U30" s="6">
        <v>95759048892</v>
      </c>
      <c r="V30" s="6"/>
      <c r="W30" s="6">
        <v>79703434502.258408</v>
      </c>
      <c r="X30" s="6"/>
      <c r="Y30" s="8">
        <v>2.2094607778864798E-2</v>
      </c>
      <c r="Z30" s="6"/>
      <c r="AA30" s="6"/>
    </row>
    <row r="31" spans="1:27">
      <c r="A31" s="1" t="s">
        <v>37</v>
      </c>
      <c r="C31" s="6">
        <v>17656929</v>
      </c>
      <c r="D31" s="6"/>
      <c r="E31" s="6">
        <v>17713532509</v>
      </c>
      <c r="F31" s="6"/>
      <c r="G31" s="6">
        <v>16762036110.1898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17656929</v>
      </c>
      <c r="R31" s="6"/>
      <c r="S31" s="6">
        <v>926</v>
      </c>
      <c r="T31" s="6"/>
      <c r="U31" s="6">
        <v>17713532509</v>
      </c>
      <c r="V31" s="6"/>
      <c r="W31" s="6">
        <v>16253031872.2887</v>
      </c>
      <c r="X31" s="6"/>
      <c r="Y31" s="8">
        <v>4.5055067787001342E-3</v>
      </c>
      <c r="Z31" s="6"/>
      <c r="AA31" s="6"/>
    </row>
    <row r="32" spans="1:27">
      <c r="A32" s="1" t="s">
        <v>38</v>
      </c>
      <c r="C32" s="6">
        <v>2905886</v>
      </c>
      <c r="D32" s="6"/>
      <c r="E32" s="6">
        <v>35191785904</v>
      </c>
      <c r="F32" s="6"/>
      <c r="G32" s="6">
        <v>33218853750.450001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2905886</v>
      </c>
      <c r="R32" s="6"/>
      <c r="S32" s="6">
        <v>8660</v>
      </c>
      <c r="T32" s="6"/>
      <c r="U32" s="6">
        <v>35191785904</v>
      </c>
      <c r="V32" s="6"/>
      <c r="W32" s="6">
        <v>25015241172.077999</v>
      </c>
      <c r="X32" s="6"/>
      <c r="Y32" s="8">
        <v>6.9344808745363746E-3</v>
      </c>
      <c r="Z32" s="6"/>
      <c r="AA32" s="6"/>
    </row>
    <row r="33" spans="1:27">
      <c r="A33" s="1" t="s">
        <v>39</v>
      </c>
      <c r="C33" s="6">
        <v>8924876</v>
      </c>
      <c r="D33" s="6"/>
      <c r="E33" s="6">
        <v>41056931317</v>
      </c>
      <c r="F33" s="6"/>
      <c r="G33" s="6">
        <v>44145942387.292801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8924876</v>
      </c>
      <c r="R33" s="6"/>
      <c r="S33" s="6">
        <v>4531</v>
      </c>
      <c r="T33" s="6"/>
      <c r="U33" s="6">
        <v>41056931317</v>
      </c>
      <c r="V33" s="6"/>
      <c r="W33" s="6">
        <v>40198003407.721802</v>
      </c>
      <c r="X33" s="6"/>
      <c r="Y33" s="8">
        <v>1.1143297956149149E-2</v>
      </c>
      <c r="Z33" s="6"/>
      <c r="AA33" s="6"/>
    </row>
    <row r="34" spans="1:27">
      <c r="A34" s="1" t="s">
        <v>40</v>
      </c>
      <c r="C34" s="6">
        <v>3644694</v>
      </c>
      <c r="D34" s="6"/>
      <c r="E34" s="6">
        <v>28533422033</v>
      </c>
      <c r="F34" s="6"/>
      <c r="G34" s="6">
        <v>23513322378.842999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3644694</v>
      </c>
      <c r="R34" s="6"/>
      <c r="S34" s="6">
        <v>5190</v>
      </c>
      <c r="T34" s="6"/>
      <c r="U34" s="6">
        <v>28533422033</v>
      </c>
      <c r="V34" s="6"/>
      <c r="W34" s="6">
        <v>18803411886.932999</v>
      </c>
      <c r="X34" s="6"/>
      <c r="Y34" s="8">
        <v>5.2124982209450039E-3</v>
      </c>
      <c r="Z34" s="6"/>
      <c r="AA34" s="6"/>
    </row>
    <row r="35" spans="1:27">
      <c r="A35" s="1" t="s">
        <v>41</v>
      </c>
      <c r="C35" s="6">
        <v>2201544</v>
      </c>
      <c r="D35" s="6"/>
      <c r="E35" s="6">
        <v>5539554259</v>
      </c>
      <c r="F35" s="6"/>
      <c r="G35" s="6">
        <v>10729944919.1196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2201544</v>
      </c>
      <c r="R35" s="6"/>
      <c r="S35" s="6">
        <v>4142</v>
      </c>
      <c r="T35" s="6"/>
      <c r="U35" s="6">
        <v>5539554259</v>
      </c>
      <c r="V35" s="6"/>
      <c r="W35" s="6">
        <v>9064538416.2744007</v>
      </c>
      <c r="X35" s="6"/>
      <c r="Y35" s="8">
        <v>2.5127828211513304E-3</v>
      </c>
      <c r="Z35" s="6"/>
      <c r="AA35" s="6"/>
    </row>
    <row r="36" spans="1:27">
      <c r="A36" s="1" t="s">
        <v>42</v>
      </c>
      <c r="C36" s="6">
        <v>5802574</v>
      </c>
      <c r="D36" s="6"/>
      <c r="E36" s="6">
        <v>42601767766</v>
      </c>
      <c r="F36" s="6"/>
      <c r="G36" s="6">
        <v>79772113309.401001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5802574</v>
      </c>
      <c r="R36" s="6"/>
      <c r="S36" s="6">
        <v>13670</v>
      </c>
      <c r="T36" s="6"/>
      <c r="U36" s="6">
        <v>42601767766</v>
      </c>
      <c r="V36" s="6"/>
      <c r="W36" s="6">
        <v>78849225519.848999</v>
      </c>
      <c r="X36" s="6"/>
      <c r="Y36" s="8">
        <v>2.1857812306431496E-2</v>
      </c>
      <c r="Z36" s="6"/>
      <c r="AA36" s="6"/>
    </row>
    <row r="37" spans="1:27">
      <c r="A37" s="1" t="s">
        <v>43</v>
      </c>
      <c r="C37" s="6">
        <v>6291977</v>
      </c>
      <c r="D37" s="6"/>
      <c r="E37" s="6">
        <v>65838106909</v>
      </c>
      <c r="F37" s="6"/>
      <c r="G37" s="6">
        <v>91754097939.589493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6291977</v>
      </c>
      <c r="R37" s="6"/>
      <c r="S37" s="6">
        <v>13970</v>
      </c>
      <c r="T37" s="6"/>
      <c r="U37" s="6">
        <v>65838106909</v>
      </c>
      <c r="V37" s="6"/>
      <c r="W37" s="6">
        <v>87375920123.794495</v>
      </c>
      <c r="X37" s="6"/>
      <c r="Y37" s="8">
        <v>2.4221499318175015E-2</v>
      </c>
      <c r="Z37" s="6"/>
      <c r="AA37" s="6"/>
    </row>
    <row r="38" spans="1:27">
      <c r="A38" s="1" t="s">
        <v>44</v>
      </c>
      <c r="C38" s="6">
        <v>991608</v>
      </c>
      <c r="D38" s="6"/>
      <c r="E38" s="6">
        <v>31443736745</v>
      </c>
      <c r="F38" s="6"/>
      <c r="G38" s="6">
        <v>32400219737.987999</v>
      </c>
      <c r="H38" s="6"/>
      <c r="I38" s="6">
        <v>664559</v>
      </c>
      <c r="J38" s="6"/>
      <c r="K38" s="6">
        <v>21169129089</v>
      </c>
      <c r="L38" s="6"/>
      <c r="M38" s="6">
        <v>0</v>
      </c>
      <c r="N38" s="6"/>
      <c r="O38" s="6">
        <v>0</v>
      </c>
      <c r="P38" s="6"/>
      <c r="Q38" s="6">
        <v>1656167</v>
      </c>
      <c r="R38" s="6"/>
      <c r="S38" s="6">
        <v>28780</v>
      </c>
      <c r="T38" s="6"/>
      <c r="U38" s="6">
        <v>52612865834</v>
      </c>
      <c r="V38" s="6"/>
      <c r="W38" s="6">
        <v>47380882566.752998</v>
      </c>
      <c r="X38" s="6"/>
      <c r="Y38" s="8">
        <v>1.3134465573114007E-2</v>
      </c>
      <c r="Z38" s="6"/>
      <c r="AA38" s="6"/>
    </row>
    <row r="39" spans="1:27">
      <c r="A39" s="1" t="s">
        <v>45</v>
      </c>
      <c r="C39" s="6">
        <v>4004972</v>
      </c>
      <c r="D39" s="6"/>
      <c r="E39" s="6">
        <v>68750932482</v>
      </c>
      <c r="F39" s="6"/>
      <c r="G39" s="6">
        <v>76716614367.882004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4004972</v>
      </c>
      <c r="R39" s="6"/>
      <c r="S39" s="6">
        <v>16610</v>
      </c>
      <c r="T39" s="6"/>
      <c r="U39" s="6">
        <v>68750932482</v>
      </c>
      <c r="V39" s="6"/>
      <c r="W39" s="6">
        <v>66126775539.725998</v>
      </c>
      <c r="X39" s="6"/>
      <c r="Y39" s="8">
        <v>1.8331018962424731E-2</v>
      </c>
      <c r="Z39" s="6"/>
      <c r="AA39" s="6"/>
    </row>
    <row r="40" spans="1:27">
      <c r="A40" s="1" t="s">
        <v>46</v>
      </c>
      <c r="C40" s="6">
        <v>2765140</v>
      </c>
      <c r="D40" s="6"/>
      <c r="E40" s="6">
        <v>39049876152</v>
      </c>
      <c r="F40" s="6"/>
      <c r="G40" s="6">
        <v>35897857666.019997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2765140</v>
      </c>
      <c r="R40" s="6"/>
      <c r="S40" s="6">
        <v>11620</v>
      </c>
      <c r="T40" s="6"/>
      <c r="U40" s="6">
        <v>39049876152</v>
      </c>
      <c r="V40" s="6"/>
      <c r="W40" s="6">
        <v>31939747785.540001</v>
      </c>
      <c r="X40" s="6"/>
      <c r="Y40" s="8">
        <v>8.8540249775230923E-3</v>
      </c>
      <c r="Z40" s="6"/>
      <c r="AA40" s="6"/>
    </row>
    <row r="41" spans="1:27">
      <c r="A41" s="1" t="s">
        <v>47</v>
      </c>
      <c r="C41" s="6">
        <v>20714387</v>
      </c>
      <c r="D41" s="6"/>
      <c r="E41" s="6">
        <v>48616112008</v>
      </c>
      <c r="F41" s="6"/>
      <c r="G41" s="6">
        <v>31772123461.111099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20714387</v>
      </c>
      <c r="R41" s="6"/>
      <c r="S41" s="6">
        <v>1335</v>
      </c>
      <c r="T41" s="6"/>
      <c r="U41" s="6">
        <v>48616112008</v>
      </c>
      <c r="V41" s="6"/>
      <c r="W41" s="6">
        <v>27489167090.462299</v>
      </c>
      <c r="X41" s="6"/>
      <c r="Y41" s="8">
        <v>7.6202784588188955E-3</v>
      </c>
      <c r="Z41" s="6"/>
      <c r="AA41" s="6"/>
    </row>
    <row r="42" spans="1:27">
      <c r="A42" s="1" t="s">
        <v>48</v>
      </c>
      <c r="C42" s="6">
        <v>15007</v>
      </c>
      <c r="D42" s="6"/>
      <c r="E42" s="6">
        <v>111761391</v>
      </c>
      <c r="F42" s="6"/>
      <c r="G42" s="6">
        <v>214218291.90599999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15007</v>
      </c>
      <c r="R42" s="6"/>
      <c r="S42" s="6">
        <v>13210</v>
      </c>
      <c r="T42" s="6"/>
      <c r="U42" s="6">
        <v>111761391</v>
      </c>
      <c r="V42" s="6"/>
      <c r="W42" s="6">
        <v>197062927.3035</v>
      </c>
      <c r="X42" s="6"/>
      <c r="Y42" s="8">
        <v>5.4627860313879033E-5</v>
      </c>
      <c r="Z42" s="6"/>
      <c r="AA42" s="6"/>
    </row>
    <row r="43" spans="1:27">
      <c r="A43" s="1" t="s">
        <v>49</v>
      </c>
      <c r="C43" s="6">
        <v>1953499</v>
      </c>
      <c r="D43" s="6"/>
      <c r="E43" s="6">
        <v>41739937514</v>
      </c>
      <c r="F43" s="6"/>
      <c r="G43" s="6">
        <v>29399997809.583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1953499</v>
      </c>
      <c r="R43" s="6"/>
      <c r="S43" s="6">
        <v>14030</v>
      </c>
      <c r="T43" s="6"/>
      <c r="U43" s="6">
        <v>41739937514</v>
      </c>
      <c r="V43" s="6"/>
      <c r="W43" s="6">
        <v>27244515803.7285</v>
      </c>
      <c r="X43" s="6"/>
      <c r="Y43" s="8">
        <v>7.5524586182218797E-3</v>
      </c>
      <c r="Z43" s="6"/>
      <c r="AA43" s="6"/>
    </row>
    <row r="44" spans="1:27">
      <c r="A44" s="1" t="s">
        <v>50</v>
      </c>
      <c r="C44" s="6">
        <v>824555</v>
      </c>
      <c r="D44" s="6"/>
      <c r="E44" s="6">
        <v>35921121924</v>
      </c>
      <c r="F44" s="6"/>
      <c r="G44" s="6">
        <v>52785389015.099998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824555</v>
      </c>
      <c r="R44" s="6"/>
      <c r="S44" s="6">
        <v>54390</v>
      </c>
      <c r="T44" s="6"/>
      <c r="U44" s="6">
        <v>35921121924</v>
      </c>
      <c r="V44" s="6"/>
      <c r="W44" s="6">
        <v>44580703548.622498</v>
      </c>
      <c r="X44" s="6"/>
      <c r="Y44" s="8">
        <v>1.23582272905034E-2</v>
      </c>
      <c r="Z44" s="6"/>
      <c r="AA44" s="6"/>
    </row>
    <row r="45" spans="1:27">
      <c r="A45" s="1" t="s">
        <v>51</v>
      </c>
      <c r="C45" s="6">
        <v>177281</v>
      </c>
      <c r="D45" s="6"/>
      <c r="E45" s="6">
        <v>8595578869</v>
      </c>
      <c r="F45" s="6"/>
      <c r="G45" s="6">
        <v>8612173321.3034992</v>
      </c>
      <c r="H45" s="6"/>
      <c r="I45" s="6">
        <v>577661</v>
      </c>
      <c r="J45" s="6"/>
      <c r="K45" s="6">
        <v>27984227729</v>
      </c>
      <c r="L45" s="6"/>
      <c r="M45" s="6">
        <v>0</v>
      </c>
      <c r="N45" s="6"/>
      <c r="O45" s="6">
        <v>0</v>
      </c>
      <c r="P45" s="6"/>
      <c r="Q45" s="6">
        <v>754942</v>
      </c>
      <c r="R45" s="6"/>
      <c r="S45" s="6">
        <v>36900</v>
      </c>
      <c r="T45" s="6"/>
      <c r="U45" s="6">
        <v>36579806598</v>
      </c>
      <c r="V45" s="6"/>
      <c r="W45" s="6">
        <v>27691608509.189999</v>
      </c>
      <c r="X45" s="6"/>
      <c r="Y45" s="8">
        <v>7.6763972920024107E-3</v>
      </c>
      <c r="Z45" s="6"/>
      <c r="AA45" s="6"/>
    </row>
    <row r="46" spans="1:27">
      <c r="A46" s="1" t="s">
        <v>52</v>
      </c>
      <c r="C46" s="6">
        <v>6904845</v>
      </c>
      <c r="D46" s="6"/>
      <c r="E46" s="6">
        <v>82918425441</v>
      </c>
      <c r="F46" s="6"/>
      <c r="G46" s="6">
        <v>143727158946.91501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6904845</v>
      </c>
      <c r="R46" s="6"/>
      <c r="S46" s="6">
        <v>16860</v>
      </c>
      <c r="T46" s="6"/>
      <c r="U46" s="6">
        <v>82918425441</v>
      </c>
      <c r="V46" s="6"/>
      <c r="W46" s="6">
        <v>115723013364.13499</v>
      </c>
      <c r="X46" s="6"/>
      <c r="Y46" s="8">
        <v>3.2079603686293381E-2</v>
      </c>
      <c r="Z46" s="6"/>
      <c r="AA46" s="6"/>
    </row>
    <row r="47" spans="1:27">
      <c r="A47" s="1" t="s">
        <v>53</v>
      </c>
      <c r="C47" s="6">
        <v>9203071</v>
      </c>
      <c r="D47" s="6"/>
      <c r="E47" s="6">
        <v>59003891900</v>
      </c>
      <c r="F47" s="6"/>
      <c r="G47" s="6">
        <v>53700595710.718498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9203071</v>
      </c>
      <c r="R47" s="6"/>
      <c r="S47" s="6">
        <v>4600</v>
      </c>
      <c r="T47" s="6"/>
      <c r="U47" s="6">
        <v>59003891900</v>
      </c>
      <c r="V47" s="6"/>
      <c r="W47" s="6">
        <v>42082238546.730003</v>
      </c>
      <c r="X47" s="6"/>
      <c r="Y47" s="8">
        <v>1.1665627221124067E-2</v>
      </c>
      <c r="Z47" s="6"/>
      <c r="AA47" s="6"/>
    </row>
    <row r="48" spans="1:27">
      <c r="A48" s="1" t="s">
        <v>54</v>
      </c>
      <c r="C48" s="6">
        <v>1146320</v>
      </c>
      <c r="D48" s="6"/>
      <c r="E48" s="6">
        <v>35853587700</v>
      </c>
      <c r="F48" s="6"/>
      <c r="G48" s="6">
        <v>24066227243.52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1146320</v>
      </c>
      <c r="R48" s="6"/>
      <c r="S48" s="6">
        <v>19320</v>
      </c>
      <c r="T48" s="6"/>
      <c r="U48" s="6">
        <v>35853587700</v>
      </c>
      <c r="V48" s="6"/>
      <c r="W48" s="6">
        <v>22015128330.720001</v>
      </c>
      <c r="X48" s="6"/>
      <c r="Y48" s="8">
        <v>6.1028188898792088E-3</v>
      </c>
      <c r="Z48" s="6"/>
      <c r="AA48" s="6"/>
    </row>
    <row r="49" spans="1:27">
      <c r="A49" s="1" t="s">
        <v>55</v>
      </c>
      <c r="C49" s="6">
        <v>5850856</v>
      </c>
      <c r="D49" s="6"/>
      <c r="E49" s="6">
        <v>47434758847</v>
      </c>
      <c r="F49" s="6"/>
      <c r="G49" s="6">
        <v>67175301348.540001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5850856</v>
      </c>
      <c r="R49" s="6"/>
      <c r="S49" s="6">
        <v>10990</v>
      </c>
      <c r="T49" s="6"/>
      <c r="U49" s="6">
        <v>47434758847</v>
      </c>
      <c r="V49" s="6"/>
      <c r="W49" s="6">
        <v>63918317040.732002</v>
      </c>
      <c r="X49" s="6"/>
      <c r="Y49" s="8">
        <v>1.7718811663756939E-2</v>
      </c>
      <c r="Z49" s="6"/>
      <c r="AA49" s="6"/>
    </row>
    <row r="50" spans="1:27">
      <c r="A50" s="1" t="s">
        <v>56</v>
      </c>
      <c r="C50" s="6">
        <v>39</v>
      </c>
      <c r="D50" s="6"/>
      <c r="E50" s="6">
        <v>556636</v>
      </c>
      <c r="F50" s="6"/>
      <c r="G50" s="6">
        <v>536936.10750000004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39</v>
      </c>
      <c r="R50" s="6"/>
      <c r="S50" s="6">
        <v>12320</v>
      </c>
      <c r="T50" s="6"/>
      <c r="U50" s="6">
        <v>556636</v>
      </c>
      <c r="V50" s="6"/>
      <c r="W50" s="6">
        <v>477621.14399999997</v>
      </c>
      <c r="X50" s="6"/>
      <c r="Y50" s="8">
        <v>1.3240146939055287E-7</v>
      </c>
      <c r="Z50" s="6"/>
      <c r="AA50" s="6"/>
    </row>
    <row r="51" spans="1:27">
      <c r="A51" s="1" t="s">
        <v>57</v>
      </c>
      <c r="C51" s="6">
        <v>487852</v>
      </c>
      <c r="D51" s="6"/>
      <c r="E51" s="6">
        <v>407391063</v>
      </c>
      <c r="F51" s="6"/>
      <c r="G51" s="6">
        <v>1052824888.1826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487852</v>
      </c>
      <c r="R51" s="6"/>
      <c r="S51" s="6">
        <v>2043</v>
      </c>
      <c r="T51" s="6"/>
      <c r="U51" s="6">
        <v>407391063</v>
      </c>
      <c r="V51" s="6"/>
      <c r="W51" s="6">
        <v>990751380.2658</v>
      </c>
      <c r="X51" s="6"/>
      <c r="Y51" s="8">
        <v>2.7464642257946255E-4</v>
      </c>
      <c r="Z51" s="6"/>
      <c r="AA51" s="6"/>
    </row>
    <row r="52" spans="1:27">
      <c r="A52" s="1" t="s">
        <v>58</v>
      </c>
      <c r="C52" s="6">
        <v>3384079</v>
      </c>
      <c r="D52" s="6"/>
      <c r="E52" s="6">
        <v>56910968674</v>
      </c>
      <c r="F52" s="6"/>
      <c r="G52" s="6">
        <v>59911837830.4095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3384079</v>
      </c>
      <c r="R52" s="6"/>
      <c r="S52" s="6">
        <v>15250</v>
      </c>
      <c r="T52" s="6"/>
      <c r="U52" s="6">
        <v>56910968674</v>
      </c>
      <c r="V52" s="6"/>
      <c r="W52" s="6">
        <v>51300141881.737503</v>
      </c>
      <c r="X52" s="6"/>
      <c r="Y52" s="8">
        <v>1.4220924367380788E-2</v>
      </c>
      <c r="Z52" s="6"/>
      <c r="AA52" s="6"/>
    </row>
    <row r="53" spans="1:27">
      <c r="A53" s="1" t="s">
        <v>59</v>
      </c>
      <c r="C53" s="6">
        <v>2479103</v>
      </c>
      <c r="D53" s="6"/>
      <c r="E53" s="6">
        <v>43371019915</v>
      </c>
      <c r="F53" s="6"/>
      <c r="G53" s="6">
        <v>38394609412.796997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2479103</v>
      </c>
      <c r="R53" s="6"/>
      <c r="S53" s="6">
        <v>13940</v>
      </c>
      <c r="T53" s="6"/>
      <c r="U53" s="6">
        <v>43371019915</v>
      </c>
      <c r="V53" s="6"/>
      <c r="W53" s="6">
        <v>34353071579.870998</v>
      </c>
      <c r="X53" s="6"/>
      <c r="Y53" s="8">
        <v>9.5230230327779681E-3</v>
      </c>
      <c r="Z53" s="6"/>
      <c r="AA53" s="6"/>
    </row>
    <row r="54" spans="1:27">
      <c r="A54" s="1" t="s">
        <v>60</v>
      </c>
      <c r="C54" s="6">
        <v>4227113</v>
      </c>
      <c r="D54" s="6"/>
      <c r="E54" s="6">
        <v>83912664319</v>
      </c>
      <c r="F54" s="6"/>
      <c r="G54" s="6">
        <v>129714556989.056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4227113</v>
      </c>
      <c r="R54" s="6"/>
      <c r="S54" s="6">
        <v>29760</v>
      </c>
      <c r="T54" s="6"/>
      <c r="U54" s="6">
        <v>83912664319</v>
      </c>
      <c r="V54" s="6"/>
      <c r="W54" s="6">
        <v>125050379526.864</v>
      </c>
      <c r="X54" s="6"/>
      <c r="Y54" s="8">
        <v>3.4665245048705599E-2</v>
      </c>
      <c r="Z54" s="6"/>
      <c r="AA54" s="6"/>
    </row>
    <row r="55" spans="1:27">
      <c r="A55" s="1" t="s">
        <v>61</v>
      </c>
      <c r="C55" s="6">
        <v>621795</v>
      </c>
      <c r="D55" s="6"/>
      <c r="E55" s="6">
        <v>10805350054</v>
      </c>
      <c r="F55" s="6"/>
      <c r="G55" s="6">
        <v>3238819475.4899998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621795</v>
      </c>
      <c r="R55" s="6"/>
      <c r="S55" s="6">
        <v>4656</v>
      </c>
      <c r="T55" s="6"/>
      <c r="U55" s="6">
        <v>10805350054</v>
      </c>
      <c r="V55" s="6"/>
      <c r="W55" s="6">
        <v>2877851808.756</v>
      </c>
      <c r="X55" s="6"/>
      <c r="Y55" s="8">
        <v>7.9776997512395471E-4</v>
      </c>
      <c r="Z55" s="6"/>
      <c r="AA55" s="6"/>
    </row>
    <row r="56" spans="1:27">
      <c r="A56" s="1" t="s">
        <v>62</v>
      </c>
      <c r="C56" s="6">
        <v>6358289</v>
      </c>
      <c r="D56" s="6"/>
      <c r="E56" s="6">
        <v>22105318146</v>
      </c>
      <c r="F56" s="6"/>
      <c r="G56" s="6">
        <v>46139337417.285004</v>
      </c>
      <c r="H56" s="6"/>
      <c r="I56" s="6">
        <v>0</v>
      </c>
      <c r="J56" s="6"/>
      <c r="K56" s="6">
        <v>0</v>
      </c>
      <c r="L56" s="6"/>
      <c r="M56" s="6">
        <v>-6358289</v>
      </c>
      <c r="N56" s="6"/>
      <c r="O56" s="6">
        <v>41514786867</v>
      </c>
      <c r="P56" s="6"/>
      <c r="Q56" s="6">
        <v>0</v>
      </c>
      <c r="R56" s="6"/>
      <c r="S56" s="6">
        <v>0</v>
      </c>
      <c r="T56" s="6"/>
      <c r="U56" s="6">
        <v>0</v>
      </c>
      <c r="V56" s="6"/>
      <c r="W56" s="6">
        <v>0</v>
      </c>
      <c r="X56" s="6"/>
      <c r="Y56" s="8">
        <v>0</v>
      </c>
      <c r="Z56" s="6"/>
      <c r="AA56" s="6"/>
    </row>
    <row r="57" spans="1:27">
      <c r="A57" s="1" t="s">
        <v>63</v>
      </c>
      <c r="C57" s="6">
        <v>715408</v>
      </c>
      <c r="D57" s="6"/>
      <c r="E57" s="6">
        <v>20151515415</v>
      </c>
      <c r="F57" s="6"/>
      <c r="G57" s="6">
        <v>39717801356.040001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715408</v>
      </c>
      <c r="R57" s="6"/>
      <c r="S57" s="6">
        <v>43500</v>
      </c>
      <c r="T57" s="6"/>
      <c r="U57" s="6">
        <v>20151515415</v>
      </c>
      <c r="V57" s="6"/>
      <c r="W57" s="6">
        <v>30935082524.400002</v>
      </c>
      <c r="X57" s="6"/>
      <c r="Y57" s="8">
        <v>8.5755214847619363E-3</v>
      </c>
      <c r="Z57" s="6"/>
      <c r="AA57" s="6"/>
    </row>
    <row r="58" spans="1:27">
      <c r="A58" s="1" t="s">
        <v>64</v>
      </c>
      <c r="C58" s="6">
        <v>5166679</v>
      </c>
      <c r="D58" s="6"/>
      <c r="E58" s="6">
        <v>102711850593</v>
      </c>
      <c r="F58" s="6"/>
      <c r="G58" s="6">
        <v>93936292484.485504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5166679</v>
      </c>
      <c r="R58" s="6"/>
      <c r="S58" s="6">
        <v>15250</v>
      </c>
      <c r="T58" s="6"/>
      <c r="U58" s="6">
        <v>102711850593</v>
      </c>
      <c r="V58" s="6"/>
      <c r="W58" s="6">
        <v>78323043187</v>
      </c>
      <c r="X58" s="6"/>
      <c r="Y58" s="8">
        <v>2.1711949186036909E-2</v>
      </c>
      <c r="Z58" s="6"/>
      <c r="AA58" s="6"/>
    </row>
    <row r="59" spans="1:27">
      <c r="A59" s="1" t="s">
        <v>65</v>
      </c>
      <c r="C59" s="6">
        <v>4815427</v>
      </c>
      <c r="D59" s="6"/>
      <c r="E59" s="6">
        <v>84659030913</v>
      </c>
      <c r="F59" s="6"/>
      <c r="G59" s="6">
        <v>104351699540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4815427</v>
      </c>
      <c r="R59" s="6"/>
      <c r="S59" s="6">
        <v>16410</v>
      </c>
      <c r="T59" s="6"/>
      <c r="U59" s="6">
        <v>84659030913</v>
      </c>
      <c r="V59" s="6"/>
      <c r="W59" s="6">
        <v>78550981185.433502</v>
      </c>
      <c r="X59" s="6"/>
      <c r="Y59" s="8">
        <v>2.1775135924512315E-2</v>
      </c>
      <c r="Z59" s="6"/>
      <c r="AA59" s="6"/>
    </row>
    <row r="60" spans="1:27">
      <c r="A60" s="1" t="s">
        <v>66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471339</v>
      </c>
      <c r="J60" s="6"/>
      <c r="K60" s="6">
        <v>45651579567</v>
      </c>
      <c r="L60" s="6"/>
      <c r="M60" s="6">
        <v>0</v>
      </c>
      <c r="N60" s="6"/>
      <c r="O60" s="6">
        <v>0</v>
      </c>
      <c r="P60" s="6"/>
      <c r="Q60" s="6">
        <v>471339</v>
      </c>
      <c r="R60" s="6"/>
      <c r="S60" s="6">
        <v>98010</v>
      </c>
      <c r="T60" s="6"/>
      <c r="U60" s="6">
        <v>45651579567</v>
      </c>
      <c r="V60" s="6"/>
      <c r="W60" s="6">
        <v>45921069574.429497</v>
      </c>
      <c r="X60" s="6"/>
      <c r="Y60" s="8">
        <v>1.2729790471002001E-2</v>
      </c>
      <c r="Z60" s="6"/>
      <c r="AA60" s="6"/>
    </row>
    <row r="61" spans="1:27">
      <c r="A61" s="1" t="s">
        <v>67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2000000</v>
      </c>
      <c r="J61" s="6"/>
      <c r="K61" s="6">
        <v>36283128935</v>
      </c>
      <c r="L61" s="6"/>
      <c r="M61" s="6">
        <v>0</v>
      </c>
      <c r="N61" s="6"/>
      <c r="O61" s="6">
        <v>0</v>
      </c>
      <c r="P61" s="6"/>
      <c r="Q61" s="6">
        <v>2000000</v>
      </c>
      <c r="R61" s="6"/>
      <c r="S61" s="6">
        <v>18140</v>
      </c>
      <c r="T61" s="6"/>
      <c r="U61" s="6">
        <v>36283128935</v>
      </c>
      <c r="V61" s="6"/>
      <c r="W61" s="6">
        <v>36064134000</v>
      </c>
      <c r="X61" s="6"/>
      <c r="Y61" s="8">
        <v>9.9973470477215682E-3</v>
      </c>
      <c r="Z61" s="6"/>
      <c r="AA61" s="6"/>
    </row>
    <row r="62" spans="1:27">
      <c r="A62" s="1" t="s">
        <v>68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1687500</v>
      </c>
      <c r="J62" s="6"/>
      <c r="K62" s="6">
        <v>6435212872</v>
      </c>
      <c r="L62" s="6"/>
      <c r="M62" s="6">
        <v>0</v>
      </c>
      <c r="N62" s="6"/>
      <c r="O62" s="6">
        <v>0</v>
      </c>
      <c r="P62" s="6"/>
      <c r="Q62" s="6">
        <v>1687500</v>
      </c>
      <c r="R62" s="6"/>
      <c r="S62" s="6">
        <v>4117</v>
      </c>
      <c r="T62" s="6"/>
      <c r="U62" s="6">
        <v>6435212872</v>
      </c>
      <c r="V62" s="6"/>
      <c r="W62" s="6">
        <v>6906100246.875</v>
      </c>
      <c r="X62" s="6"/>
      <c r="Y62" s="8">
        <v>1.9144416697865244E-3</v>
      </c>
      <c r="Z62" s="6"/>
      <c r="AA62" s="6"/>
    </row>
    <row r="63" spans="1:27" ht="24.75" thickBot="1">
      <c r="C63" s="6"/>
      <c r="D63" s="6"/>
      <c r="E63" s="7">
        <f>SUM(E9:E62)</f>
        <v>1863980151549</v>
      </c>
      <c r="F63" s="6"/>
      <c r="G63" s="7">
        <f>SUM(G9:G62)</f>
        <v>2293801292687.6719</v>
      </c>
      <c r="H63" s="6"/>
      <c r="I63" s="6"/>
      <c r="J63" s="6"/>
      <c r="K63" s="7">
        <f>SUM(K9:K62)</f>
        <v>137523278192</v>
      </c>
      <c r="L63" s="6"/>
      <c r="M63" s="6"/>
      <c r="N63" s="6"/>
      <c r="O63" s="7">
        <f>SUM(O9:O62)</f>
        <v>76006114360</v>
      </c>
      <c r="P63" s="6"/>
      <c r="Q63" s="6"/>
      <c r="R63" s="6"/>
      <c r="S63" s="6"/>
      <c r="T63" s="6"/>
      <c r="U63" s="7">
        <f>SUM(U9:U62)</f>
        <v>1946416368764</v>
      </c>
      <c r="V63" s="6"/>
      <c r="W63" s="7">
        <f>SUM(W9:W62)</f>
        <v>2104078282912.6479</v>
      </c>
      <c r="X63" s="6"/>
      <c r="Y63" s="9">
        <f>SUM(Y9:Y62)</f>
        <v>0.58327203448512377</v>
      </c>
      <c r="Z63" s="6"/>
      <c r="AA63" s="6"/>
    </row>
    <row r="64" spans="1:27" ht="24.75" thickTop="1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Z64" s="6"/>
      <c r="AA64" s="6"/>
    </row>
    <row r="65" spans="3:27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3:27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3:27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3:27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H1" workbookViewId="0">
      <selection activeCell="AK25" sqref="AK25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71093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>
      <c r="A6" s="22" t="s">
        <v>70</v>
      </c>
      <c r="B6" s="22" t="s">
        <v>70</v>
      </c>
      <c r="C6" s="22" t="s">
        <v>70</v>
      </c>
      <c r="D6" s="22" t="s">
        <v>70</v>
      </c>
      <c r="E6" s="22" t="s">
        <v>70</v>
      </c>
      <c r="F6" s="22" t="s">
        <v>70</v>
      </c>
      <c r="G6" s="22" t="s">
        <v>70</v>
      </c>
      <c r="H6" s="22" t="s">
        <v>70</v>
      </c>
      <c r="I6" s="22" t="s">
        <v>70</v>
      </c>
      <c r="J6" s="22" t="s">
        <v>70</v>
      </c>
      <c r="K6" s="22" t="s">
        <v>70</v>
      </c>
      <c r="L6" s="22" t="s">
        <v>70</v>
      </c>
      <c r="M6" s="22" t="s">
        <v>70</v>
      </c>
      <c r="O6" s="22" t="s">
        <v>222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71</v>
      </c>
      <c r="C7" s="21" t="s">
        <v>72</v>
      </c>
      <c r="E7" s="21" t="s">
        <v>73</v>
      </c>
      <c r="G7" s="21" t="s">
        <v>74</v>
      </c>
      <c r="I7" s="21" t="s">
        <v>75</v>
      </c>
      <c r="K7" s="21" t="s">
        <v>76</v>
      </c>
      <c r="M7" s="21" t="s">
        <v>69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77</v>
      </c>
      <c r="AG7" s="21" t="s">
        <v>8</v>
      </c>
      <c r="AI7" s="21" t="s">
        <v>9</v>
      </c>
      <c r="AK7" s="21" t="s">
        <v>13</v>
      </c>
    </row>
    <row r="8" spans="1:37" ht="24.75">
      <c r="A8" s="22" t="s">
        <v>71</v>
      </c>
      <c r="C8" s="22" t="s">
        <v>72</v>
      </c>
      <c r="E8" s="22" t="s">
        <v>73</v>
      </c>
      <c r="G8" s="22" t="s">
        <v>74</v>
      </c>
      <c r="I8" s="22" t="s">
        <v>75</v>
      </c>
      <c r="K8" s="22" t="s">
        <v>76</v>
      </c>
      <c r="M8" s="22" t="s">
        <v>69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77</v>
      </c>
      <c r="AG8" s="22" t="s">
        <v>8</v>
      </c>
      <c r="AI8" s="22" t="s">
        <v>9</v>
      </c>
      <c r="AK8" s="22" t="s">
        <v>13</v>
      </c>
    </row>
    <row r="9" spans="1:37">
      <c r="A9" s="1" t="s">
        <v>78</v>
      </c>
      <c r="C9" s="4" t="s">
        <v>79</v>
      </c>
      <c r="D9" s="4"/>
      <c r="E9" s="4" t="s">
        <v>79</v>
      </c>
      <c r="F9" s="4"/>
      <c r="G9" s="4" t="s">
        <v>80</v>
      </c>
      <c r="H9" s="4"/>
      <c r="I9" s="4" t="s">
        <v>81</v>
      </c>
      <c r="J9" s="4"/>
      <c r="K9" s="5">
        <v>0</v>
      </c>
      <c r="L9" s="4"/>
      <c r="M9" s="5">
        <v>0</v>
      </c>
      <c r="N9" s="4"/>
      <c r="O9" s="5">
        <v>54500</v>
      </c>
      <c r="P9" s="4"/>
      <c r="Q9" s="5">
        <v>40640958822</v>
      </c>
      <c r="R9" s="4"/>
      <c r="S9" s="5">
        <v>41620644890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54500</v>
      </c>
      <c r="AD9" s="4"/>
      <c r="AE9" s="5">
        <v>776760</v>
      </c>
      <c r="AF9" s="4"/>
      <c r="AG9" s="5">
        <v>40640958822</v>
      </c>
      <c r="AH9" s="4"/>
      <c r="AI9" s="5">
        <v>42325747067</v>
      </c>
      <c r="AJ9" s="4"/>
      <c r="AK9" s="8">
        <v>1.1733130275161529E-2</v>
      </c>
    </row>
    <row r="10" spans="1:37">
      <c r="A10" s="1" t="s">
        <v>82</v>
      </c>
      <c r="C10" s="4" t="s">
        <v>79</v>
      </c>
      <c r="D10" s="4"/>
      <c r="E10" s="4" t="s">
        <v>79</v>
      </c>
      <c r="F10" s="4"/>
      <c r="G10" s="4" t="s">
        <v>83</v>
      </c>
      <c r="H10" s="4"/>
      <c r="I10" s="4" t="s">
        <v>84</v>
      </c>
      <c r="J10" s="4"/>
      <c r="K10" s="5">
        <v>0</v>
      </c>
      <c r="L10" s="4"/>
      <c r="M10" s="5">
        <v>0</v>
      </c>
      <c r="N10" s="4"/>
      <c r="O10" s="5">
        <v>52200</v>
      </c>
      <c r="P10" s="4"/>
      <c r="Q10" s="5">
        <v>38306042692</v>
      </c>
      <c r="R10" s="4"/>
      <c r="S10" s="5">
        <v>39229018451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52200</v>
      </c>
      <c r="AD10" s="4"/>
      <c r="AE10" s="5">
        <v>764970</v>
      </c>
      <c r="AF10" s="4"/>
      <c r="AG10" s="5">
        <v>38306042692</v>
      </c>
      <c r="AH10" s="4"/>
      <c r="AI10" s="5">
        <v>39924196427</v>
      </c>
      <c r="AJ10" s="4"/>
      <c r="AK10" s="8">
        <v>1.1067395858781037E-2</v>
      </c>
    </row>
    <row r="11" spans="1:37">
      <c r="A11" s="1" t="s">
        <v>85</v>
      </c>
      <c r="C11" s="4" t="s">
        <v>79</v>
      </c>
      <c r="D11" s="4"/>
      <c r="E11" s="4" t="s">
        <v>79</v>
      </c>
      <c r="F11" s="4"/>
      <c r="G11" s="4" t="s">
        <v>86</v>
      </c>
      <c r="H11" s="4"/>
      <c r="I11" s="4" t="s">
        <v>87</v>
      </c>
      <c r="J11" s="4"/>
      <c r="K11" s="5">
        <v>0</v>
      </c>
      <c r="L11" s="4"/>
      <c r="M11" s="5">
        <v>0</v>
      </c>
      <c r="N11" s="4"/>
      <c r="O11" s="5">
        <v>15000</v>
      </c>
      <c r="P11" s="4"/>
      <c r="Q11" s="5">
        <v>10697088493</v>
      </c>
      <c r="R11" s="4"/>
      <c r="S11" s="5">
        <v>10976060228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15000</v>
      </c>
      <c r="AD11" s="4"/>
      <c r="AE11" s="5">
        <v>744310</v>
      </c>
      <c r="AF11" s="4"/>
      <c r="AG11" s="5">
        <v>10697088493</v>
      </c>
      <c r="AH11" s="4"/>
      <c r="AI11" s="5">
        <v>11162626407</v>
      </c>
      <c r="AJ11" s="4"/>
      <c r="AK11" s="8">
        <v>3.0943942853262538E-3</v>
      </c>
    </row>
    <row r="12" spans="1:37">
      <c r="A12" s="1" t="s">
        <v>88</v>
      </c>
      <c r="C12" s="4" t="s">
        <v>79</v>
      </c>
      <c r="D12" s="4"/>
      <c r="E12" s="4" t="s">
        <v>79</v>
      </c>
      <c r="F12" s="4"/>
      <c r="G12" s="4" t="s">
        <v>89</v>
      </c>
      <c r="H12" s="4"/>
      <c r="I12" s="4" t="s">
        <v>90</v>
      </c>
      <c r="J12" s="4"/>
      <c r="K12" s="5">
        <v>0</v>
      </c>
      <c r="L12" s="4"/>
      <c r="M12" s="5">
        <v>0</v>
      </c>
      <c r="N12" s="4"/>
      <c r="O12" s="5">
        <v>133280</v>
      </c>
      <c r="P12" s="4"/>
      <c r="Q12" s="5">
        <v>109809969952</v>
      </c>
      <c r="R12" s="4"/>
      <c r="S12" s="5">
        <v>132817431276</v>
      </c>
      <c r="T12" s="4"/>
      <c r="U12" s="5">
        <v>0</v>
      </c>
      <c r="V12" s="4"/>
      <c r="W12" s="5">
        <v>0</v>
      </c>
      <c r="X12" s="4"/>
      <c r="Y12" s="5">
        <v>133280</v>
      </c>
      <c r="Z12" s="4"/>
      <c r="AA12" s="5">
        <v>133280000000</v>
      </c>
      <c r="AB12" s="5"/>
      <c r="AC12" s="5"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J12" s="4"/>
      <c r="AK12" s="8">
        <v>0</v>
      </c>
    </row>
    <row r="13" spans="1:37">
      <c r="A13" s="1" t="s">
        <v>91</v>
      </c>
      <c r="C13" s="4" t="s">
        <v>79</v>
      </c>
      <c r="D13" s="4"/>
      <c r="E13" s="4" t="s">
        <v>79</v>
      </c>
      <c r="F13" s="4"/>
      <c r="G13" s="4" t="s">
        <v>92</v>
      </c>
      <c r="H13" s="4"/>
      <c r="I13" s="4" t="s">
        <v>93</v>
      </c>
      <c r="J13" s="4"/>
      <c r="K13" s="5">
        <v>0</v>
      </c>
      <c r="L13" s="4"/>
      <c r="M13" s="5">
        <v>0</v>
      </c>
      <c r="N13" s="4"/>
      <c r="O13" s="5">
        <v>53372</v>
      </c>
      <c r="P13" s="4"/>
      <c r="Q13" s="5">
        <v>45802449074</v>
      </c>
      <c r="R13" s="4"/>
      <c r="S13" s="5">
        <v>52363383576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53372</v>
      </c>
      <c r="AD13" s="4"/>
      <c r="AE13" s="5">
        <v>996380</v>
      </c>
      <c r="AF13" s="4"/>
      <c r="AG13" s="5">
        <v>45802449074</v>
      </c>
      <c r="AH13" s="4"/>
      <c r="AI13" s="5">
        <v>53169154703</v>
      </c>
      <c r="AJ13" s="4"/>
      <c r="AK13" s="8">
        <v>1.4739033850081866E-2</v>
      </c>
    </row>
    <row r="14" spans="1:37">
      <c r="A14" s="1" t="s">
        <v>94</v>
      </c>
      <c r="C14" s="4" t="s">
        <v>79</v>
      </c>
      <c r="D14" s="4"/>
      <c r="E14" s="4" t="s">
        <v>79</v>
      </c>
      <c r="F14" s="4"/>
      <c r="G14" s="4" t="s">
        <v>95</v>
      </c>
      <c r="H14" s="4"/>
      <c r="I14" s="4" t="s">
        <v>96</v>
      </c>
      <c r="J14" s="4"/>
      <c r="K14" s="5">
        <v>0</v>
      </c>
      <c r="L14" s="4"/>
      <c r="M14" s="5">
        <v>0</v>
      </c>
      <c r="N14" s="4"/>
      <c r="O14" s="5">
        <v>44004</v>
      </c>
      <c r="P14" s="4"/>
      <c r="Q14" s="5">
        <v>37517214933</v>
      </c>
      <c r="R14" s="4"/>
      <c r="S14" s="5">
        <v>42928240765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44004</v>
      </c>
      <c r="AD14" s="4"/>
      <c r="AE14" s="5">
        <v>992150</v>
      </c>
      <c r="AF14" s="4"/>
      <c r="AG14" s="5">
        <v>37517214933</v>
      </c>
      <c r="AH14" s="4"/>
      <c r="AI14" s="5">
        <v>43650655484</v>
      </c>
      <c r="AJ14" s="4"/>
      <c r="AK14" s="8">
        <v>1.2100408448295989E-2</v>
      </c>
    </row>
    <row r="15" spans="1:37">
      <c r="A15" s="1" t="s">
        <v>97</v>
      </c>
      <c r="C15" s="4" t="s">
        <v>79</v>
      </c>
      <c r="D15" s="4"/>
      <c r="E15" s="4" t="s">
        <v>79</v>
      </c>
      <c r="F15" s="4"/>
      <c r="G15" s="4" t="s">
        <v>98</v>
      </c>
      <c r="H15" s="4"/>
      <c r="I15" s="4" t="s">
        <v>99</v>
      </c>
      <c r="J15" s="4"/>
      <c r="K15" s="5">
        <v>0</v>
      </c>
      <c r="L15" s="4"/>
      <c r="M15" s="5">
        <v>0</v>
      </c>
      <c r="N15" s="4"/>
      <c r="O15" s="5">
        <v>130000</v>
      </c>
      <c r="P15" s="4"/>
      <c r="Q15" s="5">
        <v>109109020074</v>
      </c>
      <c r="R15" s="4"/>
      <c r="S15" s="5">
        <v>124451139141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130000</v>
      </c>
      <c r="AD15" s="4"/>
      <c r="AE15" s="5">
        <v>974470</v>
      </c>
      <c r="AF15" s="4"/>
      <c r="AG15" s="5">
        <v>109109020074</v>
      </c>
      <c r="AH15" s="4"/>
      <c r="AI15" s="5">
        <v>126658139050</v>
      </c>
      <c r="AJ15" s="4"/>
      <c r="AK15" s="8">
        <v>3.5110932443336233E-2</v>
      </c>
    </row>
    <row r="16" spans="1:37">
      <c r="A16" s="1" t="s">
        <v>100</v>
      </c>
      <c r="C16" s="4" t="s">
        <v>79</v>
      </c>
      <c r="D16" s="4"/>
      <c r="E16" s="4" t="s">
        <v>79</v>
      </c>
      <c r="F16" s="4"/>
      <c r="G16" s="4" t="s">
        <v>101</v>
      </c>
      <c r="H16" s="4"/>
      <c r="I16" s="4" t="s">
        <v>102</v>
      </c>
      <c r="J16" s="4"/>
      <c r="K16" s="5">
        <v>0</v>
      </c>
      <c r="L16" s="4"/>
      <c r="M16" s="5">
        <v>0</v>
      </c>
      <c r="N16" s="4"/>
      <c r="O16" s="5">
        <v>100000</v>
      </c>
      <c r="P16" s="4"/>
      <c r="Q16" s="5">
        <v>93375417500</v>
      </c>
      <c r="R16" s="4"/>
      <c r="S16" s="5">
        <v>95382708750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100000</v>
      </c>
      <c r="AD16" s="4"/>
      <c r="AE16" s="5">
        <v>970080</v>
      </c>
      <c r="AF16" s="4"/>
      <c r="AG16" s="5">
        <v>93375417500</v>
      </c>
      <c r="AH16" s="4"/>
      <c r="AI16" s="5">
        <v>96990417300</v>
      </c>
      <c r="AJ16" s="4"/>
      <c r="AK16" s="8">
        <v>2.6886736336201443E-2</v>
      </c>
    </row>
    <row r="17" spans="1:37">
      <c r="A17" s="1" t="s">
        <v>103</v>
      </c>
      <c r="C17" s="4" t="s">
        <v>79</v>
      </c>
      <c r="D17" s="4"/>
      <c r="E17" s="4" t="s">
        <v>79</v>
      </c>
      <c r="F17" s="4"/>
      <c r="G17" s="4" t="s">
        <v>104</v>
      </c>
      <c r="H17" s="4"/>
      <c r="I17" s="4" t="s">
        <v>105</v>
      </c>
      <c r="J17" s="4"/>
      <c r="K17" s="5">
        <v>0</v>
      </c>
      <c r="L17" s="4"/>
      <c r="M17" s="5">
        <v>0</v>
      </c>
      <c r="N17" s="4"/>
      <c r="O17" s="5">
        <v>12525</v>
      </c>
      <c r="P17" s="4"/>
      <c r="Q17" s="5">
        <v>7117934191</v>
      </c>
      <c r="R17" s="4"/>
      <c r="S17" s="5">
        <v>7349840599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12525</v>
      </c>
      <c r="AD17" s="4"/>
      <c r="AE17" s="5">
        <v>594710</v>
      </c>
      <c r="AF17" s="4"/>
      <c r="AG17" s="5">
        <v>7117934191</v>
      </c>
      <c r="AH17" s="4"/>
      <c r="AI17" s="5">
        <v>7447392665</v>
      </c>
      <c r="AJ17" s="4"/>
      <c r="AK17" s="8">
        <v>2.0644934680162015E-3</v>
      </c>
    </row>
    <row r="18" spans="1:37">
      <c r="A18" s="1" t="s">
        <v>106</v>
      </c>
      <c r="C18" s="4" t="s">
        <v>79</v>
      </c>
      <c r="D18" s="4"/>
      <c r="E18" s="4" t="s">
        <v>79</v>
      </c>
      <c r="F18" s="4"/>
      <c r="G18" s="4" t="s">
        <v>107</v>
      </c>
      <c r="H18" s="4"/>
      <c r="I18" s="4" t="s">
        <v>108</v>
      </c>
      <c r="J18" s="4"/>
      <c r="K18" s="5">
        <v>0</v>
      </c>
      <c r="L18" s="4"/>
      <c r="M18" s="5">
        <v>0</v>
      </c>
      <c r="N18" s="4"/>
      <c r="O18" s="5">
        <v>91108</v>
      </c>
      <c r="P18" s="4"/>
      <c r="Q18" s="5">
        <v>73843465286</v>
      </c>
      <c r="R18" s="4"/>
      <c r="S18" s="5">
        <v>81402996152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91108</v>
      </c>
      <c r="AD18" s="4"/>
      <c r="AE18" s="5">
        <v>910230</v>
      </c>
      <c r="AF18" s="4"/>
      <c r="AG18" s="5">
        <v>73843465286</v>
      </c>
      <c r="AH18" s="4"/>
      <c r="AI18" s="5">
        <v>82914203916</v>
      </c>
      <c r="AJ18" s="4"/>
      <c r="AK18" s="8">
        <v>2.2984665921377916E-2</v>
      </c>
    </row>
    <row r="19" spans="1:37">
      <c r="A19" s="1" t="s">
        <v>109</v>
      </c>
      <c r="C19" s="4" t="s">
        <v>79</v>
      </c>
      <c r="D19" s="4"/>
      <c r="E19" s="4" t="s">
        <v>79</v>
      </c>
      <c r="F19" s="4"/>
      <c r="G19" s="4" t="s">
        <v>110</v>
      </c>
      <c r="H19" s="4"/>
      <c r="I19" s="4" t="s">
        <v>111</v>
      </c>
      <c r="J19" s="4"/>
      <c r="K19" s="5">
        <v>0</v>
      </c>
      <c r="L19" s="4"/>
      <c r="M19" s="5">
        <v>0</v>
      </c>
      <c r="N19" s="4"/>
      <c r="O19" s="5">
        <v>137573</v>
      </c>
      <c r="P19" s="4"/>
      <c r="Q19" s="5">
        <v>106651188211</v>
      </c>
      <c r="R19" s="4"/>
      <c r="S19" s="5">
        <v>121558102349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137573</v>
      </c>
      <c r="AD19" s="4"/>
      <c r="AE19" s="5">
        <v>899860</v>
      </c>
      <c r="AF19" s="4"/>
      <c r="AG19" s="5">
        <v>106651188211</v>
      </c>
      <c r="AH19" s="4"/>
      <c r="AI19" s="5">
        <v>123774001675</v>
      </c>
      <c r="AJ19" s="4"/>
      <c r="AK19" s="8">
        <v>3.4311420044919022E-2</v>
      </c>
    </row>
    <row r="20" spans="1:37">
      <c r="A20" s="1" t="s">
        <v>112</v>
      </c>
      <c r="C20" s="4" t="s">
        <v>79</v>
      </c>
      <c r="D20" s="4"/>
      <c r="E20" s="4" t="s">
        <v>79</v>
      </c>
      <c r="F20" s="4"/>
      <c r="G20" s="4" t="s">
        <v>113</v>
      </c>
      <c r="H20" s="4"/>
      <c r="I20" s="4" t="s">
        <v>114</v>
      </c>
      <c r="J20" s="4"/>
      <c r="K20" s="5">
        <v>0</v>
      </c>
      <c r="L20" s="4"/>
      <c r="M20" s="5">
        <v>0</v>
      </c>
      <c r="N20" s="4"/>
      <c r="O20" s="5">
        <v>260572</v>
      </c>
      <c r="P20" s="4"/>
      <c r="Q20" s="5">
        <v>197812592550</v>
      </c>
      <c r="R20" s="4"/>
      <c r="S20" s="5">
        <v>225911450206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260572</v>
      </c>
      <c r="AD20" s="4"/>
      <c r="AE20" s="5">
        <v>885000</v>
      </c>
      <c r="AF20" s="4"/>
      <c r="AG20" s="5">
        <v>197812592550</v>
      </c>
      <c r="AH20" s="4"/>
      <c r="AI20" s="5">
        <v>230564422622</v>
      </c>
      <c r="AJ20" s="4"/>
      <c r="AK20" s="8">
        <v>6.3914817691440459E-2</v>
      </c>
    </row>
    <row r="21" spans="1:37">
      <c r="A21" s="1" t="s">
        <v>115</v>
      </c>
      <c r="C21" s="4" t="s">
        <v>79</v>
      </c>
      <c r="D21" s="4"/>
      <c r="E21" s="4" t="s">
        <v>79</v>
      </c>
      <c r="F21" s="4"/>
      <c r="G21" s="4" t="s">
        <v>116</v>
      </c>
      <c r="H21" s="4"/>
      <c r="I21" s="4" t="s">
        <v>117</v>
      </c>
      <c r="J21" s="4"/>
      <c r="K21" s="5">
        <v>0</v>
      </c>
      <c r="L21" s="4"/>
      <c r="M21" s="5">
        <v>0</v>
      </c>
      <c r="N21" s="4"/>
      <c r="O21" s="5">
        <v>71979</v>
      </c>
      <c r="P21" s="4"/>
      <c r="Q21" s="5">
        <v>52460399630</v>
      </c>
      <c r="R21" s="4"/>
      <c r="S21" s="5">
        <v>60410380603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71979</v>
      </c>
      <c r="AD21" s="4"/>
      <c r="AE21" s="5">
        <v>854480</v>
      </c>
      <c r="AF21" s="4"/>
      <c r="AG21" s="5">
        <v>52460399630</v>
      </c>
      <c r="AH21" s="4"/>
      <c r="AI21" s="5">
        <v>61493468208</v>
      </c>
      <c r="AJ21" s="4"/>
      <c r="AK21" s="8">
        <v>1.7046618749902851E-2</v>
      </c>
    </row>
    <row r="22" spans="1:37">
      <c r="A22" s="1" t="s">
        <v>118</v>
      </c>
      <c r="C22" s="4" t="s">
        <v>79</v>
      </c>
      <c r="D22" s="4"/>
      <c r="E22" s="4" t="s">
        <v>79</v>
      </c>
      <c r="F22" s="4"/>
      <c r="G22" s="4" t="s">
        <v>119</v>
      </c>
      <c r="H22" s="4"/>
      <c r="I22" s="4" t="s">
        <v>120</v>
      </c>
      <c r="J22" s="4"/>
      <c r="K22" s="5">
        <v>0</v>
      </c>
      <c r="L22" s="4"/>
      <c r="M22" s="5">
        <v>0</v>
      </c>
      <c r="N22" s="4"/>
      <c r="O22" s="5">
        <v>108400</v>
      </c>
      <c r="P22" s="4"/>
      <c r="Q22" s="5">
        <v>83896432461</v>
      </c>
      <c r="R22" s="4"/>
      <c r="S22" s="5">
        <v>85587964369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108400</v>
      </c>
      <c r="AD22" s="4"/>
      <c r="AE22" s="5">
        <v>801100</v>
      </c>
      <c r="AF22" s="4"/>
      <c r="AG22" s="5">
        <v>83896432461</v>
      </c>
      <c r="AH22" s="4"/>
      <c r="AI22" s="5">
        <v>86823500387</v>
      </c>
      <c r="AJ22" s="4"/>
      <c r="AK22" s="8">
        <v>2.4068362913326209E-2</v>
      </c>
    </row>
    <row r="23" spans="1:37">
      <c r="A23" s="1" t="s">
        <v>121</v>
      </c>
      <c r="C23" s="4" t="s">
        <v>79</v>
      </c>
      <c r="D23" s="4"/>
      <c r="E23" s="4" t="s">
        <v>79</v>
      </c>
      <c r="F23" s="4"/>
      <c r="G23" s="4" t="s">
        <v>122</v>
      </c>
      <c r="H23" s="4"/>
      <c r="I23" s="4" t="s">
        <v>123</v>
      </c>
      <c r="J23" s="4"/>
      <c r="K23" s="5">
        <v>0</v>
      </c>
      <c r="L23" s="4"/>
      <c r="M23" s="5">
        <v>0</v>
      </c>
      <c r="N23" s="4"/>
      <c r="O23" s="5">
        <v>16800</v>
      </c>
      <c r="P23" s="4"/>
      <c r="Q23" s="5">
        <v>13572029475</v>
      </c>
      <c r="R23" s="4"/>
      <c r="S23" s="5">
        <v>13882683307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16800</v>
      </c>
      <c r="AD23" s="4"/>
      <c r="AE23" s="5">
        <v>838380</v>
      </c>
      <c r="AF23" s="4"/>
      <c r="AG23" s="5">
        <v>13572029475</v>
      </c>
      <c r="AH23" s="4"/>
      <c r="AI23" s="5">
        <v>14082231132</v>
      </c>
      <c r="AJ23" s="4"/>
      <c r="AK23" s="8">
        <v>3.9037385961585252E-3</v>
      </c>
    </row>
    <row r="24" spans="1:37">
      <c r="A24" s="1" t="s">
        <v>124</v>
      </c>
      <c r="C24" s="4" t="s">
        <v>79</v>
      </c>
      <c r="D24" s="4"/>
      <c r="E24" s="4" t="s">
        <v>79</v>
      </c>
      <c r="F24" s="4"/>
      <c r="G24" s="4" t="s">
        <v>125</v>
      </c>
      <c r="H24" s="4"/>
      <c r="I24" s="4" t="s">
        <v>126</v>
      </c>
      <c r="J24" s="4"/>
      <c r="K24" s="5">
        <v>15</v>
      </c>
      <c r="L24" s="4"/>
      <c r="M24" s="5">
        <v>15</v>
      </c>
      <c r="N24" s="4"/>
      <c r="O24" s="5">
        <v>215000</v>
      </c>
      <c r="P24" s="4"/>
      <c r="Q24" s="5">
        <v>206971194687</v>
      </c>
      <c r="R24" s="4"/>
      <c r="S24" s="5">
        <v>214853550734</v>
      </c>
      <c r="T24" s="4"/>
      <c r="U24" s="5">
        <v>0</v>
      </c>
      <c r="V24" s="4"/>
      <c r="W24" s="5">
        <v>0</v>
      </c>
      <c r="X24" s="4"/>
      <c r="Y24" s="5">
        <v>215000</v>
      </c>
      <c r="Z24" s="4"/>
      <c r="AA24" s="5">
        <v>215000000000</v>
      </c>
      <c r="AB24" s="5"/>
      <c r="AC24" s="5">
        <v>0</v>
      </c>
      <c r="AD24" s="4"/>
      <c r="AE24" s="5">
        <v>0</v>
      </c>
      <c r="AF24" s="4"/>
      <c r="AG24" s="5">
        <v>0</v>
      </c>
      <c r="AH24" s="4"/>
      <c r="AI24" s="5">
        <v>0</v>
      </c>
      <c r="AJ24" s="4"/>
      <c r="AK24" s="8">
        <v>0</v>
      </c>
    </row>
    <row r="25" spans="1:37">
      <c r="A25" s="1" t="s">
        <v>127</v>
      </c>
      <c r="C25" s="4" t="s">
        <v>79</v>
      </c>
      <c r="D25" s="4"/>
      <c r="E25" s="4" t="s">
        <v>79</v>
      </c>
      <c r="F25" s="4"/>
      <c r="G25" s="4" t="s">
        <v>128</v>
      </c>
      <c r="H25" s="4"/>
      <c r="I25" s="4" t="s">
        <v>129</v>
      </c>
      <c r="J25" s="4"/>
      <c r="K25" s="5">
        <v>18</v>
      </c>
      <c r="L25" s="4"/>
      <c r="M25" s="5">
        <v>18</v>
      </c>
      <c r="N25" s="4"/>
      <c r="O25" s="5">
        <v>50000</v>
      </c>
      <c r="P25" s="4"/>
      <c r="Q25" s="5">
        <v>50009012486</v>
      </c>
      <c r="R25" s="4"/>
      <c r="S25" s="5">
        <v>49990887509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50000</v>
      </c>
      <c r="AD25" s="4"/>
      <c r="AE25" s="5">
        <v>999999</v>
      </c>
      <c r="AF25" s="4"/>
      <c r="AG25" s="5">
        <v>50009012486</v>
      </c>
      <c r="AH25" s="4"/>
      <c r="AI25" s="5">
        <v>49990887509</v>
      </c>
      <c r="AJ25" s="4"/>
      <c r="AK25" s="8">
        <v>1.3857985655529178E-2</v>
      </c>
    </row>
    <row r="26" spans="1:37">
      <c r="A26" s="1" t="s">
        <v>130</v>
      </c>
      <c r="C26" s="4" t="s">
        <v>79</v>
      </c>
      <c r="D26" s="4"/>
      <c r="E26" s="4" t="s">
        <v>79</v>
      </c>
      <c r="F26" s="4"/>
      <c r="G26" s="4" t="s">
        <v>131</v>
      </c>
      <c r="H26" s="4"/>
      <c r="I26" s="4" t="s">
        <v>132</v>
      </c>
      <c r="J26" s="4"/>
      <c r="K26" s="5">
        <v>18</v>
      </c>
      <c r="L26" s="4"/>
      <c r="M26" s="5">
        <v>18</v>
      </c>
      <c r="N26" s="4"/>
      <c r="O26" s="5">
        <v>1000</v>
      </c>
      <c r="P26" s="4"/>
      <c r="Q26" s="5">
        <v>930674250</v>
      </c>
      <c r="R26" s="4"/>
      <c r="S26" s="5">
        <v>999808751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1000</v>
      </c>
      <c r="AD26" s="4"/>
      <c r="AE26" s="5">
        <v>995150</v>
      </c>
      <c r="AF26" s="4"/>
      <c r="AG26" s="5">
        <v>930674250</v>
      </c>
      <c r="AH26" s="4"/>
      <c r="AI26" s="5">
        <v>994969629</v>
      </c>
      <c r="AJ26" s="4"/>
      <c r="AK26" s="8">
        <v>2.7581576430078098E-4</v>
      </c>
    </row>
    <row r="27" spans="1:37">
      <c r="A27" s="1" t="s">
        <v>133</v>
      </c>
      <c r="C27" s="4" t="s">
        <v>79</v>
      </c>
      <c r="D27" s="4"/>
      <c r="E27" s="4" t="s">
        <v>79</v>
      </c>
      <c r="F27" s="4"/>
      <c r="G27" s="4" t="s">
        <v>104</v>
      </c>
      <c r="H27" s="4"/>
      <c r="I27" s="4" t="s">
        <v>134</v>
      </c>
      <c r="J27" s="4"/>
      <c r="K27" s="5">
        <v>0</v>
      </c>
      <c r="L27" s="4"/>
      <c r="M27" s="5">
        <v>0</v>
      </c>
      <c r="N27" s="4"/>
      <c r="O27" s="5">
        <v>0</v>
      </c>
      <c r="P27" s="4"/>
      <c r="Q27" s="5">
        <v>0</v>
      </c>
      <c r="R27" s="4"/>
      <c r="S27" s="5">
        <v>0</v>
      </c>
      <c r="T27" s="4"/>
      <c r="U27" s="5">
        <v>77232</v>
      </c>
      <c r="V27" s="4"/>
      <c r="W27" s="5">
        <v>47609650474</v>
      </c>
      <c r="X27" s="4"/>
      <c r="Y27" s="5">
        <v>0</v>
      </c>
      <c r="Z27" s="4"/>
      <c r="AA27" s="5">
        <v>0</v>
      </c>
      <c r="AB27" s="5"/>
      <c r="AC27" s="5">
        <v>77232</v>
      </c>
      <c r="AD27" s="4"/>
      <c r="AE27" s="5">
        <v>616200</v>
      </c>
      <c r="AF27" s="4"/>
      <c r="AG27" s="5">
        <v>47609650474</v>
      </c>
      <c r="AH27" s="4"/>
      <c r="AI27" s="5">
        <v>47581732647</v>
      </c>
      <c r="AJ27" s="4"/>
      <c r="AK27" s="8">
        <v>1.3190143270983919E-2</v>
      </c>
    </row>
    <row r="28" spans="1:37">
      <c r="A28" s="1" t="s">
        <v>135</v>
      </c>
      <c r="C28" s="4" t="s">
        <v>79</v>
      </c>
      <c r="D28" s="4"/>
      <c r="E28" s="4" t="s">
        <v>79</v>
      </c>
      <c r="F28" s="4"/>
      <c r="G28" s="4" t="s">
        <v>104</v>
      </c>
      <c r="H28" s="4"/>
      <c r="I28" s="4" t="s">
        <v>105</v>
      </c>
      <c r="J28" s="4"/>
      <c r="K28" s="5">
        <v>0</v>
      </c>
      <c r="L28" s="4"/>
      <c r="M28" s="5">
        <v>0</v>
      </c>
      <c r="N28" s="4"/>
      <c r="O28" s="5">
        <v>0</v>
      </c>
      <c r="P28" s="4"/>
      <c r="Q28" s="5">
        <v>0</v>
      </c>
      <c r="R28" s="4"/>
      <c r="S28" s="5">
        <v>0</v>
      </c>
      <c r="T28" s="4"/>
      <c r="U28" s="5">
        <v>69916</v>
      </c>
      <c r="V28" s="4"/>
      <c r="W28" s="5">
        <v>44480904922</v>
      </c>
      <c r="X28" s="4"/>
      <c r="Y28" s="5">
        <v>0</v>
      </c>
      <c r="Z28" s="4"/>
      <c r="AA28" s="5">
        <v>0</v>
      </c>
      <c r="AB28" s="5"/>
      <c r="AC28" s="5">
        <v>69916</v>
      </c>
      <c r="AD28" s="4"/>
      <c r="AE28" s="5">
        <v>636520</v>
      </c>
      <c r="AF28" s="4"/>
      <c r="AG28" s="5">
        <v>44480904922</v>
      </c>
      <c r="AH28" s="4"/>
      <c r="AI28" s="5">
        <v>44494866163</v>
      </c>
      <c r="AJ28" s="4"/>
      <c r="AK28" s="8">
        <v>1.23344322886953E-2</v>
      </c>
    </row>
    <row r="29" spans="1:37">
      <c r="A29" s="1" t="s">
        <v>136</v>
      </c>
      <c r="C29" s="4" t="s">
        <v>79</v>
      </c>
      <c r="D29" s="4"/>
      <c r="E29" s="4" t="s">
        <v>79</v>
      </c>
      <c r="F29" s="4"/>
      <c r="G29" s="4" t="s">
        <v>137</v>
      </c>
      <c r="H29" s="4"/>
      <c r="I29" s="4" t="s">
        <v>138</v>
      </c>
      <c r="J29" s="4"/>
      <c r="K29" s="5">
        <v>0</v>
      </c>
      <c r="L29" s="4"/>
      <c r="M29" s="5">
        <v>0</v>
      </c>
      <c r="N29" s="4"/>
      <c r="O29" s="5">
        <v>0</v>
      </c>
      <c r="P29" s="4"/>
      <c r="Q29" s="5">
        <v>0</v>
      </c>
      <c r="R29" s="4"/>
      <c r="S29" s="5">
        <v>0</v>
      </c>
      <c r="T29" s="4"/>
      <c r="U29" s="5">
        <v>100000</v>
      </c>
      <c r="V29" s="4"/>
      <c r="W29" s="5">
        <v>60690997238</v>
      </c>
      <c r="X29" s="4"/>
      <c r="Y29" s="5">
        <v>0</v>
      </c>
      <c r="Z29" s="4"/>
      <c r="AA29" s="5">
        <v>0</v>
      </c>
      <c r="AB29" s="5"/>
      <c r="AC29" s="5">
        <v>100000</v>
      </c>
      <c r="AD29" s="4"/>
      <c r="AE29" s="5">
        <v>607870</v>
      </c>
      <c r="AF29" s="4"/>
      <c r="AG29" s="5">
        <v>60690997238</v>
      </c>
      <c r="AH29" s="4"/>
      <c r="AI29" s="5">
        <v>60775982356</v>
      </c>
      <c r="AJ29" s="4"/>
      <c r="AK29" s="8">
        <v>1.6847724328529132E-2</v>
      </c>
    </row>
    <row r="30" spans="1:37" ht="24.75" thickBot="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0">
        <f>SUM(Q9:Q29)</f>
        <v>1278523084767</v>
      </c>
      <c r="R30" s="4"/>
      <c r="S30" s="10">
        <f>SUM(S9:S29)</f>
        <v>1401716291656</v>
      </c>
      <c r="T30" s="4"/>
      <c r="U30" s="4"/>
      <c r="V30" s="4"/>
      <c r="W30" s="10">
        <f>SUM(W9:W29)</f>
        <v>152781552634</v>
      </c>
      <c r="X30" s="4"/>
      <c r="Y30" s="4"/>
      <c r="Z30" s="4"/>
      <c r="AA30" s="10">
        <f>SUM(AA9:AA29)</f>
        <v>348280000000</v>
      </c>
      <c r="AB30" s="4"/>
      <c r="AC30" s="4"/>
      <c r="AD30" s="4"/>
      <c r="AE30" s="4"/>
      <c r="AF30" s="4"/>
      <c r="AG30" s="10">
        <f>SUM(AG9:AG29)</f>
        <v>1114523472762</v>
      </c>
      <c r="AH30" s="4"/>
      <c r="AI30" s="10">
        <f>SUM(AI9:AI29)</f>
        <v>1224818595347</v>
      </c>
      <c r="AJ30" s="4"/>
      <c r="AK30" s="12">
        <f>SUM(AK9:AK29)</f>
        <v>0.33953225019036393</v>
      </c>
    </row>
    <row r="31" spans="1:37" ht="24.75" thickTop="1"/>
    <row r="32" spans="1:37">
      <c r="AK32" s="11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Q11" sqref="Q1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1" t="s">
        <v>140</v>
      </c>
      <c r="C6" s="22" t="s">
        <v>141</v>
      </c>
      <c r="D6" s="22" t="s">
        <v>141</v>
      </c>
      <c r="E6" s="22" t="s">
        <v>141</v>
      </c>
      <c r="F6" s="22" t="s">
        <v>141</v>
      </c>
      <c r="G6" s="22" t="s">
        <v>141</v>
      </c>
      <c r="H6" s="22" t="s">
        <v>141</v>
      </c>
      <c r="I6" s="22" t="s">
        <v>141</v>
      </c>
      <c r="K6" s="22" t="s">
        <v>222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140</v>
      </c>
      <c r="C7" s="22" t="s">
        <v>142</v>
      </c>
      <c r="E7" s="22" t="s">
        <v>143</v>
      </c>
      <c r="G7" s="22" t="s">
        <v>144</v>
      </c>
      <c r="I7" s="22" t="s">
        <v>76</v>
      </c>
      <c r="K7" s="22" t="s">
        <v>145</v>
      </c>
      <c r="M7" s="22" t="s">
        <v>146</v>
      </c>
      <c r="O7" s="22" t="s">
        <v>147</v>
      </c>
      <c r="Q7" s="22" t="s">
        <v>145</v>
      </c>
      <c r="S7" s="22" t="s">
        <v>139</v>
      </c>
    </row>
    <row r="8" spans="1:19">
      <c r="A8" s="1" t="s">
        <v>148</v>
      </c>
      <c r="C8" s="4" t="s">
        <v>149</v>
      </c>
      <c r="D8" s="4"/>
      <c r="E8" s="4" t="s">
        <v>150</v>
      </c>
      <c r="F8" s="4"/>
      <c r="G8" s="4" t="s">
        <v>151</v>
      </c>
      <c r="H8" s="4"/>
      <c r="I8" s="5">
        <v>8</v>
      </c>
      <c r="K8" s="3">
        <v>66873796491</v>
      </c>
      <c r="M8" s="3">
        <v>607655009706</v>
      </c>
      <c r="O8" s="3">
        <v>627178708993</v>
      </c>
      <c r="Q8" s="3">
        <v>47350097204</v>
      </c>
      <c r="S8" s="8">
        <f>Q8/$Q$10</f>
        <v>0.30538953009740738</v>
      </c>
    </row>
    <row r="9" spans="1:19">
      <c r="A9" s="1" t="s">
        <v>152</v>
      </c>
      <c r="C9" s="4" t="s">
        <v>153</v>
      </c>
      <c r="D9" s="4"/>
      <c r="E9" s="4" t="s">
        <v>150</v>
      </c>
      <c r="F9" s="4"/>
      <c r="G9" s="4" t="s">
        <v>154</v>
      </c>
      <c r="H9" s="4"/>
      <c r="I9" s="5">
        <v>8</v>
      </c>
      <c r="K9" s="3">
        <v>53422467041</v>
      </c>
      <c r="M9" s="3">
        <v>231618893183</v>
      </c>
      <c r="O9" s="3">
        <v>177343256565</v>
      </c>
      <c r="Q9" s="3">
        <v>107698103659</v>
      </c>
      <c r="S9" s="8">
        <f>Q9/$Q$10</f>
        <v>0.69461046990259268</v>
      </c>
    </row>
    <row r="10" spans="1:19" ht="24.75" thickBot="1">
      <c r="C10" s="4"/>
      <c r="D10" s="4"/>
      <c r="E10" s="4"/>
      <c r="F10" s="4"/>
      <c r="G10" s="4"/>
      <c r="H10" s="4"/>
      <c r="I10" s="4"/>
      <c r="K10" s="13">
        <f>SUM(K8:K9)</f>
        <v>120296263532</v>
      </c>
      <c r="M10" s="13">
        <f>SUM(M8:M9)</f>
        <v>839273902889</v>
      </c>
      <c r="O10" s="13">
        <f>SUM(O8:O9)</f>
        <v>804521965558</v>
      </c>
      <c r="Q10" s="13">
        <f>SUM(Q8:Q9)</f>
        <v>155048200863</v>
      </c>
      <c r="S10" s="12">
        <f>SUM(S8:S9)</f>
        <v>1</v>
      </c>
    </row>
    <row r="11" spans="1:19" ht="24.75" thickTop="1">
      <c r="Q11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8"/>
  <sheetViews>
    <sheetView rightToLeft="1" workbookViewId="0">
      <selection activeCell="I22" sqref="I22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1" ht="24.75">
      <c r="A6" s="22" t="s">
        <v>156</v>
      </c>
      <c r="B6" s="22" t="s">
        <v>156</v>
      </c>
      <c r="C6" s="22" t="s">
        <v>156</v>
      </c>
      <c r="D6" s="22" t="s">
        <v>156</v>
      </c>
      <c r="E6" s="22" t="s">
        <v>156</v>
      </c>
      <c r="F6" s="22" t="s">
        <v>156</v>
      </c>
      <c r="G6" s="22" t="s">
        <v>156</v>
      </c>
      <c r="I6" s="22" t="s">
        <v>157</v>
      </c>
      <c r="J6" s="22" t="s">
        <v>157</v>
      </c>
      <c r="K6" s="22" t="s">
        <v>157</v>
      </c>
      <c r="L6" s="22" t="s">
        <v>157</v>
      </c>
      <c r="M6" s="22" t="s">
        <v>157</v>
      </c>
      <c r="O6" s="22" t="s">
        <v>158</v>
      </c>
      <c r="P6" s="22" t="s">
        <v>158</v>
      </c>
      <c r="Q6" s="22" t="s">
        <v>158</v>
      </c>
      <c r="R6" s="22" t="s">
        <v>158</v>
      </c>
      <c r="S6" s="22" t="s">
        <v>158</v>
      </c>
    </row>
    <row r="7" spans="1:21" ht="24.75">
      <c r="A7" s="22" t="s">
        <v>159</v>
      </c>
      <c r="C7" s="22" t="s">
        <v>160</v>
      </c>
      <c r="E7" s="22" t="s">
        <v>75</v>
      </c>
      <c r="G7" s="22" t="s">
        <v>76</v>
      </c>
      <c r="I7" s="22" t="s">
        <v>161</v>
      </c>
      <c r="K7" s="22" t="s">
        <v>162</v>
      </c>
      <c r="M7" s="22" t="s">
        <v>163</v>
      </c>
      <c r="O7" s="22" t="s">
        <v>161</v>
      </c>
      <c r="Q7" s="22" t="s">
        <v>162</v>
      </c>
      <c r="S7" s="22" t="s">
        <v>163</v>
      </c>
    </row>
    <row r="8" spans="1:21">
      <c r="A8" s="1" t="s">
        <v>124</v>
      </c>
      <c r="C8" s="4" t="s">
        <v>223</v>
      </c>
      <c r="E8" s="1" t="s">
        <v>126</v>
      </c>
      <c r="G8" s="5">
        <v>15</v>
      </c>
      <c r="I8" s="3">
        <v>284728960</v>
      </c>
      <c r="K8" s="5">
        <v>0</v>
      </c>
      <c r="L8" s="4"/>
      <c r="M8" s="5">
        <v>284728960</v>
      </c>
      <c r="N8" s="4"/>
      <c r="O8" s="5">
        <v>8784457731</v>
      </c>
      <c r="P8" s="4"/>
      <c r="Q8" s="5">
        <v>0</v>
      </c>
      <c r="R8" s="4"/>
      <c r="S8" s="5">
        <v>8784457731</v>
      </c>
      <c r="T8" s="4"/>
      <c r="U8" s="4"/>
    </row>
    <row r="9" spans="1:21">
      <c r="A9" s="1" t="s">
        <v>127</v>
      </c>
      <c r="C9" s="4" t="s">
        <v>223</v>
      </c>
      <c r="E9" s="1" t="s">
        <v>129</v>
      </c>
      <c r="G9" s="5">
        <v>18</v>
      </c>
      <c r="I9" s="3">
        <v>735734110</v>
      </c>
      <c r="K9" s="5">
        <v>0</v>
      </c>
      <c r="L9" s="4"/>
      <c r="M9" s="5">
        <v>735734110</v>
      </c>
      <c r="N9" s="4"/>
      <c r="O9" s="5">
        <v>3020847951</v>
      </c>
      <c r="P9" s="4"/>
      <c r="Q9" s="5">
        <v>0</v>
      </c>
      <c r="R9" s="4"/>
      <c r="S9" s="5">
        <v>3020847951</v>
      </c>
      <c r="T9" s="4"/>
      <c r="U9" s="4"/>
    </row>
    <row r="10" spans="1:21">
      <c r="A10" s="1" t="s">
        <v>130</v>
      </c>
      <c r="C10" s="4" t="s">
        <v>223</v>
      </c>
      <c r="E10" s="1" t="s">
        <v>132</v>
      </c>
      <c r="G10" s="5">
        <v>18</v>
      </c>
      <c r="I10" s="3">
        <v>15004163</v>
      </c>
      <c r="K10" s="5">
        <v>0</v>
      </c>
      <c r="L10" s="4"/>
      <c r="M10" s="5">
        <v>15004163</v>
      </c>
      <c r="N10" s="4"/>
      <c r="O10" s="5">
        <v>59832548</v>
      </c>
      <c r="P10" s="4"/>
      <c r="Q10" s="5">
        <v>0</v>
      </c>
      <c r="R10" s="4"/>
      <c r="S10" s="5">
        <v>59832548</v>
      </c>
      <c r="T10" s="4"/>
      <c r="U10" s="4"/>
    </row>
    <row r="11" spans="1:21">
      <c r="A11" s="1" t="s">
        <v>148</v>
      </c>
      <c r="C11" s="5">
        <v>1</v>
      </c>
      <c r="E11" s="4" t="s">
        <v>223</v>
      </c>
      <c r="G11" s="5">
        <v>8</v>
      </c>
      <c r="I11" s="3">
        <v>219773226</v>
      </c>
      <c r="K11" s="5">
        <v>0</v>
      </c>
      <c r="L11" s="4"/>
      <c r="M11" s="5">
        <v>219773226</v>
      </c>
      <c r="N11" s="4"/>
      <c r="O11" s="5">
        <v>584444060</v>
      </c>
      <c r="P11" s="4"/>
      <c r="Q11" s="5">
        <v>0</v>
      </c>
      <c r="R11" s="4"/>
      <c r="S11" s="5">
        <v>584444060</v>
      </c>
      <c r="T11" s="4"/>
      <c r="U11" s="4"/>
    </row>
    <row r="12" spans="1:21">
      <c r="A12" s="1" t="s">
        <v>152</v>
      </c>
      <c r="C12" s="5">
        <v>17</v>
      </c>
      <c r="E12" s="4" t="s">
        <v>223</v>
      </c>
      <c r="G12" s="5">
        <v>8</v>
      </c>
      <c r="I12" s="3">
        <v>274816559</v>
      </c>
      <c r="K12" s="5">
        <v>0</v>
      </c>
      <c r="L12" s="4"/>
      <c r="M12" s="5">
        <v>274816559</v>
      </c>
      <c r="N12" s="4"/>
      <c r="O12" s="5">
        <v>1942006760</v>
      </c>
      <c r="P12" s="4"/>
      <c r="Q12" s="5">
        <v>0</v>
      </c>
      <c r="R12" s="4"/>
      <c r="S12" s="5">
        <v>1942006760</v>
      </c>
      <c r="T12" s="4"/>
      <c r="U12" s="4"/>
    </row>
    <row r="13" spans="1:21" ht="24.75" thickBot="1">
      <c r="C13" s="4"/>
      <c r="G13" s="4"/>
      <c r="I13" s="13">
        <f>SUM(I8:I12)</f>
        <v>1530057018</v>
      </c>
      <c r="K13" s="10">
        <f>SUM(K8:K12)</f>
        <v>0</v>
      </c>
      <c r="L13" s="4"/>
      <c r="M13" s="10">
        <f>SUM(M8:M12)</f>
        <v>1530057018</v>
      </c>
      <c r="N13" s="4"/>
      <c r="O13" s="10">
        <f>SUM(O8:O12)</f>
        <v>14391589050</v>
      </c>
      <c r="P13" s="4"/>
      <c r="Q13" s="10">
        <f>SUM(Q8:Q12)</f>
        <v>0</v>
      </c>
      <c r="R13" s="4"/>
      <c r="S13" s="10">
        <f>SUM(S8:S12)</f>
        <v>14391589050</v>
      </c>
      <c r="T13" s="4"/>
      <c r="U13" s="4"/>
    </row>
    <row r="14" spans="1:21" ht="24.75" thickTop="1">
      <c r="G14" s="4"/>
      <c r="M14" s="3"/>
      <c r="N14" s="3"/>
      <c r="O14" s="3"/>
      <c r="P14" s="3"/>
      <c r="Q14" s="3"/>
      <c r="R14" s="3"/>
      <c r="S14" s="3"/>
    </row>
    <row r="15" spans="1:21">
      <c r="G15" s="4"/>
      <c r="M15" s="3"/>
      <c r="S15" s="3"/>
    </row>
    <row r="17" spans="13:19">
      <c r="M17" s="3"/>
      <c r="N17" s="3"/>
      <c r="O17" s="3"/>
      <c r="P17" s="3"/>
      <c r="Q17" s="3"/>
      <c r="R17" s="3"/>
      <c r="S17" s="3"/>
    </row>
    <row r="18" spans="13:19">
      <c r="M18" s="3"/>
      <c r="S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4"/>
  <sheetViews>
    <sheetView rightToLeft="1" workbookViewId="0">
      <selection activeCell="K47" sqref="K47"/>
    </sheetView>
  </sheetViews>
  <sheetFormatPr defaultRowHeight="24"/>
  <cols>
    <col min="1" max="1" width="43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1" t="s">
        <v>3</v>
      </c>
      <c r="C6" s="22" t="s">
        <v>165</v>
      </c>
      <c r="D6" s="22" t="s">
        <v>165</v>
      </c>
      <c r="E6" s="22" t="s">
        <v>165</v>
      </c>
      <c r="F6" s="22" t="s">
        <v>165</v>
      </c>
      <c r="G6" s="22" t="s">
        <v>165</v>
      </c>
      <c r="I6" s="22" t="s">
        <v>157</v>
      </c>
      <c r="J6" s="22" t="s">
        <v>157</v>
      </c>
      <c r="K6" s="22" t="s">
        <v>157</v>
      </c>
      <c r="L6" s="22" t="s">
        <v>157</v>
      </c>
      <c r="M6" s="22" t="s">
        <v>157</v>
      </c>
      <c r="O6" s="22" t="s">
        <v>158</v>
      </c>
      <c r="P6" s="22" t="s">
        <v>158</v>
      </c>
      <c r="Q6" s="22" t="s">
        <v>158</v>
      </c>
      <c r="R6" s="22" t="s">
        <v>158</v>
      </c>
      <c r="S6" s="22" t="s">
        <v>158</v>
      </c>
    </row>
    <row r="7" spans="1:19" ht="24.75">
      <c r="A7" s="22" t="s">
        <v>3</v>
      </c>
      <c r="C7" s="22" t="s">
        <v>166</v>
      </c>
      <c r="E7" s="22" t="s">
        <v>167</v>
      </c>
      <c r="G7" s="22" t="s">
        <v>168</v>
      </c>
      <c r="I7" s="22" t="s">
        <v>169</v>
      </c>
      <c r="K7" s="22" t="s">
        <v>162</v>
      </c>
      <c r="M7" s="22" t="s">
        <v>170</v>
      </c>
      <c r="O7" s="22" t="s">
        <v>169</v>
      </c>
      <c r="Q7" s="22" t="s">
        <v>162</v>
      </c>
      <c r="S7" s="22" t="s">
        <v>170</v>
      </c>
    </row>
    <row r="8" spans="1:19">
      <c r="A8" s="1" t="s">
        <v>17</v>
      </c>
      <c r="C8" s="4" t="s">
        <v>171</v>
      </c>
      <c r="D8" s="4"/>
      <c r="E8" s="5">
        <v>12110123</v>
      </c>
      <c r="F8" s="4"/>
      <c r="G8" s="5">
        <v>63</v>
      </c>
      <c r="H8" s="4"/>
      <c r="I8" s="5">
        <v>762937749</v>
      </c>
      <c r="J8" s="4"/>
      <c r="K8" s="5">
        <v>5190053</v>
      </c>
      <c r="L8" s="4"/>
      <c r="M8" s="5">
        <f>I8-K8</f>
        <v>757747696</v>
      </c>
      <c r="N8" s="4"/>
      <c r="O8" s="5">
        <v>762937749</v>
      </c>
      <c r="P8" s="4"/>
      <c r="Q8" s="5">
        <v>5190053</v>
      </c>
      <c r="R8" s="4"/>
      <c r="S8" s="5">
        <f>O8-Q8</f>
        <v>757747696</v>
      </c>
    </row>
    <row r="9" spans="1:19">
      <c r="A9" s="1" t="s">
        <v>40</v>
      </c>
      <c r="C9" s="4" t="s">
        <v>172</v>
      </c>
      <c r="D9" s="4"/>
      <c r="E9" s="5">
        <v>3644694</v>
      </c>
      <c r="F9" s="4"/>
      <c r="G9" s="5">
        <v>150</v>
      </c>
      <c r="H9" s="4"/>
      <c r="I9" s="5">
        <v>546704100</v>
      </c>
      <c r="J9" s="4"/>
      <c r="K9" s="5">
        <v>77457783</v>
      </c>
      <c r="L9" s="4"/>
      <c r="M9" s="5">
        <f t="shared" ref="M9:M40" si="0">I9-K9</f>
        <v>469246317</v>
      </c>
      <c r="N9" s="4"/>
      <c r="O9" s="5">
        <v>546704100</v>
      </c>
      <c r="P9" s="4"/>
      <c r="Q9" s="5">
        <v>77457783</v>
      </c>
      <c r="R9" s="4"/>
      <c r="S9" s="5">
        <f t="shared" ref="S9:S41" si="1">O9-Q9</f>
        <v>469246317</v>
      </c>
    </row>
    <row r="10" spans="1:19">
      <c r="A10" s="1" t="s">
        <v>67</v>
      </c>
      <c r="C10" s="4" t="s">
        <v>173</v>
      </c>
      <c r="D10" s="4"/>
      <c r="E10" s="5">
        <v>2000000</v>
      </c>
      <c r="F10" s="4"/>
      <c r="G10" s="5">
        <v>700</v>
      </c>
      <c r="H10" s="4"/>
      <c r="I10" s="5">
        <v>1400000000</v>
      </c>
      <c r="J10" s="4"/>
      <c r="K10" s="5">
        <v>193388430</v>
      </c>
      <c r="L10" s="4"/>
      <c r="M10" s="5">
        <f t="shared" si="0"/>
        <v>1206611570</v>
      </c>
      <c r="N10" s="4"/>
      <c r="O10" s="5">
        <v>1400000000</v>
      </c>
      <c r="P10" s="4"/>
      <c r="Q10" s="5">
        <v>193388430</v>
      </c>
      <c r="R10" s="4"/>
      <c r="S10" s="5">
        <f t="shared" si="1"/>
        <v>1206611570</v>
      </c>
    </row>
    <row r="11" spans="1:19">
      <c r="A11" s="1" t="s">
        <v>28</v>
      </c>
      <c r="C11" s="4" t="s">
        <v>173</v>
      </c>
      <c r="D11" s="4"/>
      <c r="E11" s="5">
        <v>11103495</v>
      </c>
      <c r="F11" s="4"/>
      <c r="G11" s="5">
        <v>400</v>
      </c>
      <c r="H11" s="4"/>
      <c r="I11" s="5">
        <v>4441398000</v>
      </c>
      <c r="J11" s="4"/>
      <c r="K11" s="5">
        <v>613510704</v>
      </c>
      <c r="L11" s="4"/>
      <c r="M11" s="5">
        <f t="shared" si="0"/>
        <v>3827887296</v>
      </c>
      <c r="N11" s="4"/>
      <c r="O11" s="5">
        <v>4441398000</v>
      </c>
      <c r="P11" s="4"/>
      <c r="Q11" s="5">
        <v>613510704</v>
      </c>
      <c r="R11" s="4"/>
      <c r="S11" s="5">
        <f t="shared" si="1"/>
        <v>3827887296</v>
      </c>
    </row>
    <row r="12" spans="1:19">
      <c r="A12" s="1" t="s">
        <v>24</v>
      </c>
      <c r="C12" s="4" t="s">
        <v>174</v>
      </c>
      <c r="D12" s="4"/>
      <c r="E12" s="5">
        <v>1663269</v>
      </c>
      <c r="F12" s="4"/>
      <c r="G12" s="5">
        <v>3750</v>
      </c>
      <c r="H12" s="4"/>
      <c r="I12" s="5">
        <v>6237258750</v>
      </c>
      <c r="J12" s="4"/>
      <c r="K12" s="5">
        <v>842473338</v>
      </c>
      <c r="L12" s="4"/>
      <c r="M12" s="5">
        <f t="shared" si="0"/>
        <v>5394785412</v>
      </c>
      <c r="N12" s="4"/>
      <c r="O12" s="5">
        <v>6237258750</v>
      </c>
      <c r="P12" s="4"/>
      <c r="Q12" s="5">
        <v>842473338</v>
      </c>
      <c r="R12" s="4"/>
      <c r="S12" s="5">
        <f t="shared" si="1"/>
        <v>5394785412</v>
      </c>
    </row>
    <row r="13" spans="1:19">
      <c r="A13" s="1" t="s">
        <v>33</v>
      </c>
      <c r="C13" s="4" t="s">
        <v>175</v>
      </c>
      <c r="D13" s="4"/>
      <c r="E13" s="5">
        <v>589908</v>
      </c>
      <c r="F13" s="4"/>
      <c r="G13" s="5">
        <v>4720</v>
      </c>
      <c r="H13" s="4"/>
      <c r="I13" s="5">
        <v>2784365760</v>
      </c>
      <c r="J13" s="4"/>
      <c r="K13" s="5">
        <v>353041592</v>
      </c>
      <c r="L13" s="4"/>
      <c r="M13" s="5">
        <f t="shared" si="0"/>
        <v>2431324168</v>
      </c>
      <c r="N13" s="4"/>
      <c r="O13" s="5">
        <v>2784365760</v>
      </c>
      <c r="P13" s="4"/>
      <c r="Q13" s="5">
        <v>353041592</v>
      </c>
      <c r="R13" s="4"/>
      <c r="S13" s="5">
        <f t="shared" si="1"/>
        <v>2431324168</v>
      </c>
    </row>
    <row r="14" spans="1:19">
      <c r="A14" s="1" t="s">
        <v>59</v>
      </c>
      <c r="C14" s="4" t="s">
        <v>173</v>
      </c>
      <c r="D14" s="4"/>
      <c r="E14" s="5">
        <v>2479103</v>
      </c>
      <c r="F14" s="4"/>
      <c r="G14" s="5">
        <v>740</v>
      </c>
      <c r="H14" s="4"/>
      <c r="I14" s="5">
        <v>1834536220</v>
      </c>
      <c r="J14" s="4"/>
      <c r="K14" s="5">
        <v>253412914</v>
      </c>
      <c r="L14" s="4"/>
      <c r="M14" s="5">
        <f t="shared" si="0"/>
        <v>1581123306</v>
      </c>
      <c r="N14" s="4"/>
      <c r="O14" s="5">
        <v>1834536220</v>
      </c>
      <c r="P14" s="4"/>
      <c r="Q14" s="5">
        <v>253412914</v>
      </c>
      <c r="R14" s="4"/>
      <c r="S14" s="5">
        <f t="shared" si="1"/>
        <v>1581123306</v>
      </c>
    </row>
    <row r="15" spans="1:19">
      <c r="A15" s="1" t="s">
        <v>45</v>
      </c>
      <c r="C15" s="4" t="s">
        <v>176</v>
      </c>
      <c r="D15" s="4"/>
      <c r="E15" s="5">
        <v>4004972</v>
      </c>
      <c r="F15" s="4"/>
      <c r="G15" s="5">
        <v>2400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9611932800</v>
      </c>
      <c r="P15" s="4"/>
      <c r="Q15" s="5">
        <v>741248926</v>
      </c>
      <c r="R15" s="4"/>
      <c r="S15" s="5">
        <f t="shared" si="1"/>
        <v>8870683874</v>
      </c>
    </row>
    <row r="16" spans="1:19">
      <c r="A16" s="1" t="s">
        <v>18</v>
      </c>
      <c r="C16" s="4" t="s">
        <v>171</v>
      </c>
      <c r="D16" s="4"/>
      <c r="E16" s="5">
        <v>7477734</v>
      </c>
      <c r="F16" s="4"/>
      <c r="G16" s="5">
        <v>650</v>
      </c>
      <c r="H16" s="4"/>
      <c r="I16" s="5">
        <v>4860527100</v>
      </c>
      <c r="J16" s="4"/>
      <c r="K16" s="5">
        <v>85042870</v>
      </c>
      <c r="L16" s="4"/>
      <c r="M16" s="5">
        <f t="shared" si="0"/>
        <v>4775484230</v>
      </c>
      <c r="N16" s="4"/>
      <c r="O16" s="5">
        <v>4860527100</v>
      </c>
      <c r="P16" s="4"/>
      <c r="Q16" s="5">
        <v>85042870</v>
      </c>
      <c r="R16" s="4"/>
      <c r="S16" s="5">
        <f t="shared" si="1"/>
        <v>4775484230</v>
      </c>
    </row>
    <row r="17" spans="1:19">
      <c r="A17" s="1" t="s">
        <v>53</v>
      </c>
      <c r="C17" s="4" t="s">
        <v>173</v>
      </c>
      <c r="D17" s="4"/>
      <c r="E17" s="5">
        <v>9203071</v>
      </c>
      <c r="F17" s="4"/>
      <c r="G17" s="5">
        <v>330</v>
      </c>
      <c r="H17" s="4"/>
      <c r="I17" s="5">
        <v>3037013430</v>
      </c>
      <c r="J17" s="4"/>
      <c r="K17" s="5">
        <v>419516613</v>
      </c>
      <c r="L17" s="4"/>
      <c r="M17" s="5">
        <f t="shared" si="0"/>
        <v>2617496817</v>
      </c>
      <c r="N17" s="4"/>
      <c r="O17" s="5">
        <v>3037013430</v>
      </c>
      <c r="P17" s="4"/>
      <c r="Q17" s="5">
        <v>419516613</v>
      </c>
      <c r="R17" s="4"/>
      <c r="S17" s="5">
        <f t="shared" si="1"/>
        <v>2617496817</v>
      </c>
    </row>
    <row r="18" spans="1:19">
      <c r="A18" s="1" t="s">
        <v>51</v>
      </c>
      <c r="C18" s="4" t="s">
        <v>177</v>
      </c>
      <c r="D18" s="4"/>
      <c r="E18" s="5">
        <v>754942</v>
      </c>
      <c r="F18" s="4"/>
      <c r="G18" s="5">
        <v>3680</v>
      </c>
      <c r="H18" s="4"/>
      <c r="I18" s="5">
        <v>2778186560</v>
      </c>
      <c r="J18" s="4"/>
      <c r="K18" s="5">
        <v>392214573</v>
      </c>
      <c r="L18" s="4"/>
      <c r="M18" s="5">
        <f t="shared" si="0"/>
        <v>2385971987</v>
      </c>
      <c r="N18" s="4"/>
      <c r="O18" s="5">
        <v>2778186560</v>
      </c>
      <c r="P18" s="4"/>
      <c r="Q18" s="5">
        <v>392214573</v>
      </c>
      <c r="R18" s="4"/>
      <c r="S18" s="5">
        <f t="shared" si="1"/>
        <v>2385971987</v>
      </c>
    </row>
    <row r="19" spans="1:19">
      <c r="A19" s="1" t="s">
        <v>65</v>
      </c>
      <c r="C19" s="4" t="s">
        <v>172</v>
      </c>
      <c r="D19" s="4"/>
      <c r="E19" s="5">
        <v>4815427</v>
      </c>
      <c r="F19" s="4"/>
      <c r="G19" s="5">
        <v>2000</v>
      </c>
      <c r="H19" s="4"/>
      <c r="I19" s="5">
        <v>9630854000</v>
      </c>
      <c r="J19" s="4"/>
      <c r="K19" s="5">
        <v>1221136990</v>
      </c>
      <c r="L19" s="4"/>
      <c r="M19" s="5">
        <f t="shared" si="0"/>
        <v>8409717010</v>
      </c>
      <c r="N19" s="4"/>
      <c r="O19" s="5">
        <v>9630854000</v>
      </c>
      <c r="P19" s="4"/>
      <c r="Q19" s="5">
        <v>1221136990</v>
      </c>
      <c r="R19" s="4"/>
      <c r="S19" s="5">
        <f t="shared" si="1"/>
        <v>8409717010</v>
      </c>
    </row>
    <row r="20" spans="1:19">
      <c r="A20" s="1" t="s">
        <v>54</v>
      </c>
      <c r="C20" s="4" t="s">
        <v>174</v>
      </c>
      <c r="D20" s="4"/>
      <c r="E20" s="5">
        <v>1146320</v>
      </c>
      <c r="F20" s="4"/>
      <c r="G20" s="5">
        <v>1250</v>
      </c>
      <c r="H20" s="4"/>
      <c r="I20" s="5">
        <v>1432900000</v>
      </c>
      <c r="J20" s="4"/>
      <c r="K20" s="5">
        <v>59272948</v>
      </c>
      <c r="L20" s="4"/>
      <c r="M20" s="5">
        <f t="shared" si="0"/>
        <v>1373627052</v>
      </c>
      <c r="N20" s="4"/>
      <c r="O20" s="5">
        <v>1432900000</v>
      </c>
      <c r="P20" s="4"/>
      <c r="Q20" s="5">
        <v>59272948</v>
      </c>
      <c r="R20" s="4"/>
      <c r="S20" s="5">
        <f t="shared" si="1"/>
        <v>1373627052</v>
      </c>
    </row>
    <row r="21" spans="1:19">
      <c r="A21" s="1" t="s">
        <v>15</v>
      </c>
      <c r="C21" s="4" t="s">
        <v>4</v>
      </c>
      <c r="D21" s="4"/>
      <c r="E21" s="5">
        <v>9160874</v>
      </c>
      <c r="F21" s="4"/>
      <c r="G21" s="5">
        <v>20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183217480</v>
      </c>
      <c r="P21" s="4"/>
      <c r="Q21" s="5">
        <v>23230924</v>
      </c>
      <c r="R21" s="4"/>
      <c r="S21" s="5">
        <f t="shared" si="1"/>
        <v>159986556</v>
      </c>
    </row>
    <row r="22" spans="1:19">
      <c r="A22" s="1" t="s">
        <v>19</v>
      </c>
      <c r="C22" s="4" t="s">
        <v>178</v>
      </c>
      <c r="D22" s="4"/>
      <c r="E22" s="5">
        <v>800654</v>
      </c>
      <c r="F22" s="4"/>
      <c r="G22" s="5">
        <v>11000</v>
      </c>
      <c r="H22" s="4"/>
      <c r="I22" s="5">
        <v>8807194000</v>
      </c>
      <c r="J22" s="4"/>
      <c r="K22" s="5">
        <v>1207605797</v>
      </c>
      <c r="L22" s="4"/>
      <c r="M22" s="5">
        <f t="shared" si="0"/>
        <v>7599588203</v>
      </c>
      <c r="N22" s="4"/>
      <c r="O22" s="5">
        <v>8807194000</v>
      </c>
      <c r="P22" s="4"/>
      <c r="Q22" s="5">
        <v>1207605797</v>
      </c>
      <c r="R22" s="4"/>
      <c r="S22" s="5">
        <f t="shared" si="1"/>
        <v>7599588203</v>
      </c>
    </row>
    <row r="23" spans="1:19">
      <c r="A23" s="1" t="s">
        <v>50</v>
      </c>
      <c r="C23" s="4" t="s">
        <v>179</v>
      </c>
      <c r="D23" s="4"/>
      <c r="E23" s="5">
        <v>824555</v>
      </c>
      <c r="F23" s="4"/>
      <c r="G23" s="5">
        <v>5700</v>
      </c>
      <c r="H23" s="4"/>
      <c r="I23" s="5">
        <v>4699963500</v>
      </c>
      <c r="J23" s="4"/>
      <c r="K23" s="5">
        <v>632419511</v>
      </c>
      <c r="L23" s="4"/>
      <c r="M23" s="5">
        <f t="shared" si="0"/>
        <v>4067543989</v>
      </c>
      <c r="N23" s="4"/>
      <c r="O23" s="5">
        <v>4699963500</v>
      </c>
      <c r="P23" s="4"/>
      <c r="Q23" s="5">
        <v>632419511</v>
      </c>
      <c r="R23" s="4"/>
      <c r="S23" s="5">
        <f t="shared" si="1"/>
        <v>4067543989</v>
      </c>
    </row>
    <row r="24" spans="1:19">
      <c r="A24" s="1" t="s">
        <v>64</v>
      </c>
      <c r="C24" s="4" t="s">
        <v>178</v>
      </c>
      <c r="D24" s="4"/>
      <c r="E24" s="5">
        <v>5166679</v>
      </c>
      <c r="F24" s="4"/>
      <c r="G24" s="5">
        <v>2200</v>
      </c>
      <c r="H24" s="4"/>
      <c r="I24" s="5">
        <v>11366693800</v>
      </c>
      <c r="J24" s="4"/>
      <c r="K24" s="5">
        <v>1558553760</v>
      </c>
      <c r="L24" s="4"/>
      <c r="M24" s="5">
        <f t="shared" si="0"/>
        <v>9808140040</v>
      </c>
      <c r="N24" s="4"/>
      <c r="O24" s="5">
        <v>11366693800</v>
      </c>
      <c r="P24" s="4"/>
      <c r="Q24" s="5">
        <v>1558553760</v>
      </c>
      <c r="R24" s="4"/>
      <c r="S24" s="5">
        <f t="shared" si="1"/>
        <v>9808140040</v>
      </c>
    </row>
    <row r="25" spans="1:19">
      <c r="A25" s="1" t="s">
        <v>63</v>
      </c>
      <c r="C25" s="4" t="s">
        <v>180</v>
      </c>
      <c r="D25" s="4"/>
      <c r="E25" s="5">
        <v>715408</v>
      </c>
      <c r="F25" s="4"/>
      <c r="G25" s="5">
        <v>7650</v>
      </c>
      <c r="H25" s="4"/>
      <c r="I25" s="5">
        <v>5472871200</v>
      </c>
      <c r="J25" s="4"/>
      <c r="K25" s="5">
        <v>270793106</v>
      </c>
      <c r="L25" s="4"/>
      <c r="M25" s="5">
        <f t="shared" si="0"/>
        <v>5202078094</v>
      </c>
      <c r="N25" s="4"/>
      <c r="O25" s="5">
        <v>5472871200</v>
      </c>
      <c r="P25" s="4"/>
      <c r="Q25" s="5">
        <v>270793106</v>
      </c>
      <c r="R25" s="4"/>
      <c r="S25" s="5">
        <f t="shared" si="1"/>
        <v>5202078094</v>
      </c>
    </row>
    <row r="26" spans="1:19">
      <c r="A26" s="1" t="s">
        <v>56</v>
      </c>
      <c r="C26" s="4" t="s">
        <v>181</v>
      </c>
      <c r="D26" s="4"/>
      <c r="E26" s="5">
        <v>39</v>
      </c>
      <c r="F26" s="4"/>
      <c r="G26" s="5">
        <v>2400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93600</v>
      </c>
      <c r="P26" s="4"/>
      <c r="Q26" s="5">
        <v>2919</v>
      </c>
      <c r="R26" s="4"/>
      <c r="S26" s="5">
        <f t="shared" si="1"/>
        <v>90681</v>
      </c>
    </row>
    <row r="27" spans="1:19">
      <c r="A27" s="1" t="s">
        <v>47</v>
      </c>
      <c r="C27" s="4" t="s">
        <v>171</v>
      </c>
      <c r="D27" s="4"/>
      <c r="E27" s="5">
        <v>20714387</v>
      </c>
      <c r="F27" s="4"/>
      <c r="G27" s="5">
        <v>50</v>
      </c>
      <c r="H27" s="4"/>
      <c r="I27" s="5">
        <v>1035719350</v>
      </c>
      <c r="J27" s="4"/>
      <c r="K27" s="5">
        <v>114799587</v>
      </c>
      <c r="L27" s="4"/>
      <c r="M27" s="5">
        <f t="shared" si="0"/>
        <v>920919763</v>
      </c>
      <c r="N27" s="4"/>
      <c r="O27" s="5">
        <v>1035719350</v>
      </c>
      <c r="P27" s="4"/>
      <c r="Q27" s="5">
        <v>114799587</v>
      </c>
      <c r="R27" s="4"/>
      <c r="S27" s="5">
        <f t="shared" si="1"/>
        <v>920919763</v>
      </c>
    </row>
    <row r="28" spans="1:19">
      <c r="A28" s="1" t="s">
        <v>46</v>
      </c>
      <c r="C28" s="4" t="s">
        <v>182</v>
      </c>
      <c r="D28" s="4"/>
      <c r="E28" s="5">
        <v>2765140</v>
      </c>
      <c r="F28" s="4"/>
      <c r="G28" s="5">
        <v>1200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3318168000</v>
      </c>
      <c r="P28" s="4"/>
      <c r="Q28" s="5">
        <v>312879365</v>
      </c>
      <c r="R28" s="4"/>
      <c r="S28" s="5">
        <f t="shared" si="1"/>
        <v>3005288635</v>
      </c>
    </row>
    <row r="29" spans="1:19">
      <c r="A29" s="1" t="s">
        <v>27</v>
      </c>
      <c r="C29" s="4" t="s">
        <v>183</v>
      </c>
      <c r="D29" s="4"/>
      <c r="E29" s="5">
        <v>2732631</v>
      </c>
      <c r="F29" s="4"/>
      <c r="G29" s="5">
        <v>1800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4918735800</v>
      </c>
      <c r="P29" s="4"/>
      <c r="Q29" s="5">
        <v>590011106</v>
      </c>
      <c r="R29" s="4"/>
      <c r="S29" s="5">
        <f t="shared" si="1"/>
        <v>4328724694</v>
      </c>
    </row>
    <row r="30" spans="1:19">
      <c r="A30" s="1" t="s">
        <v>34</v>
      </c>
      <c r="C30" s="4" t="s">
        <v>184</v>
      </c>
      <c r="D30" s="4"/>
      <c r="E30" s="5">
        <v>1091408</v>
      </c>
      <c r="F30" s="4"/>
      <c r="G30" s="5">
        <v>3000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3274224000</v>
      </c>
      <c r="P30" s="4"/>
      <c r="Q30" s="5">
        <v>364688370</v>
      </c>
      <c r="R30" s="4"/>
      <c r="S30" s="5">
        <f t="shared" si="1"/>
        <v>2909535630</v>
      </c>
    </row>
    <row r="31" spans="1:19">
      <c r="A31" s="1" t="s">
        <v>16</v>
      </c>
      <c r="C31" s="4" t="s">
        <v>172</v>
      </c>
      <c r="D31" s="4"/>
      <c r="E31" s="5">
        <v>1412218</v>
      </c>
      <c r="F31" s="4"/>
      <c r="G31" s="5">
        <v>200</v>
      </c>
      <c r="H31" s="4"/>
      <c r="I31" s="5">
        <v>282443600</v>
      </c>
      <c r="J31" s="4"/>
      <c r="K31" s="5">
        <v>40016994</v>
      </c>
      <c r="L31" s="4"/>
      <c r="M31" s="5">
        <f t="shared" si="0"/>
        <v>242426606</v>
      </c>
      <c r="N31" s="4"/>
      <c r="O31" s="5">
        <v>282443600</v>
      </c>
      <c r="P31" s="4"/>
      <c r="Q31" s="5">
        <v>40016994</v>
      </c>
      <c r="R31" s="4"/>
      <c r="S31" s="5">
        <f t="shared" si="1"/>
        <v>242426606</v>
      </c>
    </row>
    <row r="32" spans="1:19">
      <c r="A32" s="1" t="s">
        <v>52</v>
      </c>
      <c r="C32" s="4" t="s">
        <v>171</v>
      </c>
      <c r="D32" s="4"/>
      <c r="E32" s="5">
        <v>6904845</v>
      </c>
      <c r="F32" s="4"/>
      <c r="G32" s="5">
        <v>4350</v>
      </c>
      <c r="H32" s="4"/>
      <c r="I32" s="5">
        <v>30036075750</v>
      </c>
      <c r="J32" s="4"/>
      <c r="K32" s="5">
        <v>4255552179</v>
      </c>
      <c r="L32" s="4"/>
      <c r="M32" s="5">
        <f t="shared" si="0"/>
        <v>25780523571</v>
      </c>
      <c r="N32" s="4"/>
      <c r="O32" s="5">
        <v>30036075750</v>
      </c>
      <c r="P32" s="4"/>
      <c r="Q32" s="5">
        <v>4255552179</v>
      </c>
      <c r="R32" s="4"/>
      <c r="S32" s="5">
        <f t="shared" si="1"/>
        <v>25780523571</v>
      </c>
    </row>
    <row r="33" spans="1:19">
      <c r="A33" s="1" t="s">
        <v>23</v>
      </c>
      <c r="C33" s="4" t="s">
        <v>185</v>
      </c>
      <c r="D33" s="4"/>
      <c r="E33" s="5">
        <v>619339</v>
      </c>
      <c r="F33" s="4"/>
      <c r="G33" s="5">
        <v>14350</v>
      </c>
      <c r="H33" s="4"/>
      <c r="I33" s="5">
        <v>0</v>
      </c>
      <c r="J33" s="4"/>
      <c r="K33" s="5">
        <v>0</v>
      </c>
      <c r="L33" s="4"/>
      <c r="M33" s="5">
        <f t="shared" si="0"/>
        <v>0</v>
      </c>
      <c r="N33" s="4"/>
      <c r="O33" s="5">
        <v>8887514650</v>
      </c>
      <c r="P33" s="4"/>
      <c r="Q33" s="5">
        <v>0</v>
      </c>
      <c r="R33" s="4"/>
      <c r="S33" s="5">
        <f t="shared" si="1"/>
        <v>8887514650</v>
      </c>
    </row>
    <row r="34" spans="1:19">
      <c r="A34" s="1" t="s">
        <v>26</v>
      </c>
      <c r="C34" s="4" t="s">
        <v>186</v>
      </c>
      <c r="D34" s="4"/>
      <c r="E34" s="5">
        <v>4594037</v>
      </c>
      <c r="F34" s="4"/>
      <c r="G34" s="5">
        <v>650</v>
      </c>
      <c r="H34" s="4"/>
      <c r="I34" s="5">
        <v>0</v>
      </c>
      <c r="J34" s="4"/>
      <c r="K34" s="5">
        <v>0</v>
      </c>
      <c r="L34" s="4"/>
      <c r="M34" s="5">
        <f t="shared" si="0"/>
        <v>0</v>
      </c>
      <c r="N34" s="4"/>
      <c r="O34" s="5">
        <v>2986124050</v>
      </c>
      <c r="P34" s="4"/>
      <c r="Q34" s="5">
        <v>281756739</v>
      </c>
      <c r="R34" s="4"/>
      <c r="S34" s="5">
        <f t="shared" si="1"/>
        <v>2704367311</v>
      </c>
    </row>
    <row r="35" spans="1:19">
      <c r="A35" s="1" t="s">
        <v>48</v>
      </c>
      <c r="C35" s="4" t="s">
        <v>187</v>
      </c>
      <c r="D35" s="4"/>
      <c r="E35" s="5">
        <v>15007</v>
      </c>
      <c r="F35" s="4"/>
      <c r="G35" s="5">
        <v>350</v>
      </c>
      <c r="H35" s="4"/>
      <c r="I35" s="5">
        <v>0</v>
      </c>
      <c r="J35" s="4"/>
      <c r="K35" s="5">
        <v>0</v>
      </c>
      <c r="L35" s="4"/>
      <c r="M35" s="5">
        <f t="shared" si="0"/>
        <v>0</v>
      </c>
      <c r="N35" s="4"/>
      <c r="O35" s="5">
        <v>5252450</v>
      </c>
      <c r="P35" s="4"/>
      <c r="Q35" s="5">
        <v>556444</v>
      </c>
      <c r="R35" s="4"/>
      <c r="S35" s="5">
        <f t="shared" si="1"/>
        <v>4696006</v>
      </c>
    </row>
    <row r="36" spans="1:19">
      <c r="A36" s="1" t="s">
        <v>21</v>
      </c>
      <c r="C36" s="4" t="s">
        <v>188</v>
      </c>
      <c r="D36" s="4"/>
      <c r="E36" s="5">
        <v>2805925</v>
      </c>
      <c r="F36" s="4"/>
      <c r="G36" s="5">
        <v>1250</v>
      </c>
      <c r="H36" s="4"/>
      <c r="I36" s="5">
        <v>0</v>
      </c>
      <c r="J36" s="4"/>
      <c r="K36" s="5">
        <v>0</v>
      </c>
      <c r="L36" s="4"/>
      <c r="M36" s="5">
        <f t="shared" si="0"/>
        <v>0</v>
      </c>
      <c r="N36" s="4"/>
      <c r="O36" s="5">
        <v>3507406250</v>
      </c>
      <c r="P36" s="4"/>
      <c r="Q36" s="5">
        <v>0</v>
      </c>
      <c r="R36" s="4"/>
      <c r="S36" s="5">
        <f t="shared" si="1"/>
        <v>3507406250</v>
      </c>
    </row>
    <row r="37" spans="1:19">
      <c r="A37" s="1" t="s">
        <v>25</v>
      </c>
      <c r="C37" s="4" t="s">
        <v>189</v>
      </c>
      <c r="D37" s="4"/>
      <c r="E37" s="5">
        <v>562425</v>
      </c>
      <c r="F37" s="4"/>
      <c r="G37" s="5">
        <v>9400</v>
      </c>
      <c r="H37" s="4"/>
      <c r="I37" s="5">
        <v>0</v>
      </c>
      <c r="J37" s="4"/>
      <c r="K37" s="5">
        <v>0</v>
      </c>
      <c r="L37" s="4"/>
      <c r="M37" s="5">
        <f t="shared" si="0"/>
        <v>0</v>
      </c>
      <c r="N37" s="4"/>
      <c r="O37" s="5">
        <v>5286795000</v>
      </c>
      <c r="P37" s="4"/>
      <c r="Q37" s="5">
        <v>0</v>
      </c>
      <c r="R37" s="4"/>
      <c r="S37" s="5">
        <f t="shared" si="1"/>
        <v>5286795000</v>
      </c>
    </row>
    <row r="38" spans="1:19">
      <c r="A38" s="1" t="s">
        <v>38</v>
      </c>
      <c r="C38" s="4" t="s">
        <v>179</v>
      </c>
      <c r="D38" s="4"/>
      <c r="E38" s="5">
        <v>2905886</v>
      </c>
      <c r="F38" s="4"/>
      <c r="G38" s="5">
        <v>1260</v>
      </c>
      <c r="H38" s="4"/>
      <c r="I38" s="5">
        <v>3661416360</v>
      </c>
      <c r="J38" s="4"/>
      <c r="K38" s="5">
        <v>282359542</v>
      </c>
      <c r="L38" s="4"/>
      <c r="M38" s="5">
        <f t="shared" si="0"/>
        <v>3379056818</v>
      </c>
      <c r="N38" s="4"/>
      <c r="O38" s="5">
        <v>3661416360</v>
      </c>
      <c r="P38" s="4"/>
      <c r="Q38" s="5">
        <v>282359542</v>
      </c>
      <c r="R38" s="4"/>
      <c r="S38" s="5">
        <f t="shared" si="1"/>
        <v>3379056818</v>
      </c>
    </row>
    <row r="39" spans="1:19">
      <c r="A39" s="1" t="s">
        <v>29</v>
      </c>
      <c r="C39" s="4" t="s">
        <v>190</v>
      </c>
      <c r="D39" s="4"/>
      <c r="E39" s="5">
        <v>1143913</v>
      </c>
      <c r="F39" s="4"/>
      <c r="G39" s="5">
        <v>513</v>
      </c>
      <c r="H39" s="4"/>
      <c r="I39" s="5">
        <v>0</v>
      </c>
      <c r="J39" s="4"/>
      <c r="K39" s="5">
        <v>0</v>
      </c>
      <c r="L39" s="4"/>
      <c r="M39" s="5">
        <f t="shared" si="0"/>
        <v>0</v>
      </c>
      <c r="N39" s="4"/>
      <c r="O39" s="5">
        <v>586827369</v>
      </c>
      <c r="P39" s="4"/>
      <c r="Q39" s="5">
        <v>71012824</v>
      </c>
      <c r="R39" s="4"/>
      <c r="S39" s="5">
        <f t="shared" si="1"/>
        <v>515814545</v>
      </c>
    </row>
    <row r="40" spans="1:19">
      <c r="A40" s="1" t="s">
        <v>35</v>
      </c>
      <c r="C40" s="4" t="s">
        <v>191</v>
      </c>
      <c r="D40" s="4"/>
      <c r="E40" s="5">
        <v>1023077</v>
      </c>
      <c r="F40" s="4"/>
      <c r="G40" s="5">
        <v>3200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3273846400</v>
      </c>
      <c r="P40" s="4"/>
      <c r="Q40" s="5">
        <v>252471088</v>
      </c>
      <c r="R40" s="4"/>
      <c r="S40" s="5">
        <f t="shared" si="1"/>
        <v>3021375312</v>
      </c>
    </row>
    <row r="41" spans="1:19">
      <c r="A41" s="1" t="s">
        <v>224</v>
      </c>
      <c r="C41" s="15" t="s">
        <v>223</v>
      </c>
      <c r="D41" s="15"/>
      <c r="E41" s="16" t="s">
        <v>223</v>
      </c>
      <c r="F41" s="15"/>
      <c r="G41" s="16" t="s">
        <v>223</v>
      </c>
      <c r="H41" s="4"/>
      <c r="I41" s="5">
        <v>8507129797</v>
      </c>
      <c r="J41" s="4"/>
      <c r="K41" s="5">
        <v>0</v>
      </c>
      <c r="L41" s="4"/>
      <c r="M41" s="5">
        <f>I41-K41</f>
        <v>8507129797</v>
      </c>
      <c r="N41" s="4"/>
      <c r="O41" s="5">
        <v>8507129797</v>
      </c>
      <c r="P41" s="4"/>
      <c r="Q41" s="5">
        <v>0</v>
      </c>
      <c r="R41" s="4"/>
      <c r="S41" s="5">
        <f t="shared" si="1"/>
        <v>8507129797</v>
      </c>
    </row>
    <row r="42" spans="1:19" ht="24.75" thickBot="1">
      <c r="C42" s="4"/>
      <c r="D42" s="4"/>
      <c r="E42" s="4"/>
      <c r="F42" s="4"/>
      <c r="G42" s="4"/>
      <c r="H42" s="4"/>
      <c r="I42" s="10">
        <f>SUM(I8:I41)</f>
        <v>113616189026</v>
      </c>
      <c r="J42" s="4"/>
      <c r="K42" s="10">
        <f>SUM(K8:K41)</f>
        <v>12877759284</v>
      </c>
      <c r="L42" s="4"/>
      <c r="M42" s="10">
        <f>SUM(M8:M41)</f>
        <v>100738429742</v>
      </c>
      <c r="N42" s="4"/>
      <c r="O42" s="10">
        <f>SUM(O8:O41)</f>
        <v>159456326875</v>
      </c>
      <c r="P42" s="4"/>
      <c r="Q42" s="10">
        <f>SUM(Q8:Q41)</f>
        <v>15515617989</v>
      </c>
      <c r="R42" s="4"/>
      <c r="S42" s="10">
        <f>SUM(S8:S41)</f>
        <v>143940708886</v>
      </c>
    </row>
    <row r="43" spans="1:19" ht="24.75" thickTop="1">
      <c r="C43" s="4"/>
      <c r="D43" s="4"/>
      <c r="E43" s="4"/>
      <c r="F43" s="4"/>
      <c r="G43" s="4"/>
      <c r="H43" s="4"/>
      <c r="I43" s="5"/>
      <c r="J43" s="4"/>
      <c r="K43" s="5"/>
      <c r="L43" s="4"/>
      <c r="M43" s="5"/>
      <c r="N43" s="4"/>
      <c r="O43" s="5"/>
      <c r="P43" s="4"/>
      <c r="Q43" s="4"/>
      <c r="R43" s="4"/>
      <c r="S43" s="5"/>
    </row>
    <row r="44" spans="1:19">
      <c r="H44" s="3">
        <f t="shared" ref="H44" si="2">H43-H42</f>
        <v>0</v>
      </c>
      <c r="I44" s="3"/>
      <c r="J44" s="3"/>
      <c r="K44" s="3"/>
      <c r="L44" s="3"/>
      <c r="M44" s="3"/>
      <c r="N44" s="3"/>
      <c r="O4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workbookViewId="0">
      <selection activeCell="C90" sqref="C90"/>
    </sheetView>
  </sheetViews>
  <sheetFormatPr defaultRowHeight="24"/>
  <cols>
    <col min="1" max="1" width="34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1" t="s">
        <v>3</v>
      </c>
      <c r="C6" s="22" t="s">
        <v>157</v>
      </c>
      <c r="D6" s="22" t="s">
        <v>157</v>
      </c>
      <c r="E6" s="22" t="s">
        <v>157</v>
      </c>
      <c r="F6" s="22" t="s">
        <v>157</v>
      </c>
      <c r="G6" s="22" t="s">
        <v>157</v>
      </c>
      <c r="H6" s="22" t="s">
        <v>157</v>
      </c>
      <c r="I6" s="22" t="s">
        <v>157</v>
      </c>
      <c r="K6" s="22" t="s">
        <v>158</v>
      </c>
      <c r="L6" s="22" t="s">
        <v>158</v>
      </c>
      <c r="M6" s="22" t="s">
        <v>158</v>
      </c>
      <c r="N6" s="22" t="s">
        <v>158</v>
      </c>
      <c r="O6" s="22" t="s">
        <v>158</v>
      </c>
      <c r="P6" s="22" t="s">
        <v>158</v>
      </c>
      <c r="Q6" s="22" t="s">
        <v>158</v>
      </c>
    </row>
    <row r="7" spans="1:17" ht="24.75">
      <c r="A7" s="22" t="s">
        <v>3</v>
      </c>
      <c r="C7" s="22" t="s">
        <v>7</v>
      </c>
      <c r="E7" s="22" t="s">
        <v>192</v>
      </c>
      <c r="G7" s="22" t="s">
        <v>193</v>
      </c>
      <c r="I7" s="22" t="s">
        <v>194</v>
      </c>
      <c r="K7" s="22" t="s">
        <v>7</v>
      </c>
      <c r="M7" s="22" t="s">
        <v>192</v>
      </c>
      <c r="O7" s="22" t="s">
        <v>193</v>
      </c>
      <c r="Q7" s="22" t="s">
        <v>194</v>
      </c>
    </row>
    <row r="8" spans="1:17">
      <c r="A8" s="1" t="s">
        <v>30</v>
      </c>
      <c r="C8" s="6">
        <v>8516380</v>
      </c>
      <c r="D8" s="6"/>
      <c r="E8" s="6">
        <v>30688189828</v>
      </c>
      <c r="F8" s="6"/>
      <c r="G8" s="6">
        <v>32085031572</v>
      </c>
      <c r="H8" s="6"/>
      <c r="I8" s="6">
        <f>E8-G8</f>
        <v>-1396841744</v>
      </c>
      <c r="J8" s="6"/>
      <c r="K8" s="6">
        <v>8516380</v>
      </c>
      <c r="L8" s="6"/>
      <c r="M8" s="6">
        <v>30688189828</v>
      </c>
      <c r="N8" s="6"/>
      <c r="O8" s="6">
        <v>20090140420</v>
      </c>
      <c r="P8" s="6"/>
      <c r="Q8" s="6">
        <f>M8-O8</f>
        <v>10598049408</v>
      </c>
    </row>
    <row r="9" spans="1:17">
      <c r="A9" s="1" t="s">
        <v>41</v>
      </c>
      <c r="C9" s="6">
        <v>2201544</v>
      </c>
      <c r="D9" s="6"/>
      <c r="E9" s="6">
        <v>9064538416</v>
      </c>
      <c r="F9" s="6"/>
      <c r="G9" s="6">
        <v>10729944919</v>
      </c>
      <c r="H9" s="6"/>
      <c r="I9" s="6">
        <f t="shared" ref="I9:I72" si="0">E9-G9</f>
        <v>-1665406503</v>
      </c>
      <c r="J9" s="6"/>
      <c r="K9" s="6">
        <v>2201544</v>
      </c>
      <c r="L9" s="6"/>
      <c r="M9" s="6">
        <v>9064538416</v>
      </c>
      <c r="N9" s="6"/>
      <c r="O9" s="6">
        <v>10451202271</v>
      </c>
      <c r="P9" s="6"/>
      <c r="Q9" s="6">
        <f t="shared" ref="Q9:Q72" si="1">M9-O9</f>
        <v>-1386663855</v>
      </c>
    </row>
    <row r="10" spans="1:17">
      <c r="A10" s="1" t="s">
        <v>17</v>
      </c>
      <c r="C10" s="6">
        <v>12110123</v>
      </c>
      <c r="D10" s="6"/>
      <c r="E10" s="6">
        <v>41302610512</v>
      </c>
      <c r="F10" s="6"/>
      <c r="G10" s="6">
        <v>46286370568</v>
      </c>
      <c r="H10" s="6"/>
      <c r="I10" s="6">
        <f t="shared" si="0"/>
        <v>-4983760056</v>
      </c>
      <c r="J10" s="6"/>
      <c r="K10" s="6">
        <v>12110123</v>
      </c>
      <c r="L10" s="6"/>
      <c r="M10" s="6">
        <v>41302610512</v>
      </c>
      <c r="N10" s="6"/>
      <c r="O10" s="6">
        <v>47995776191</v>
      </c>
      <c r="P10" s="6"/>
      <c r="Q10" s="6">
        <f t="shared" si="1"/>
        <v>-6693165679</v>
      </c>
    </row>
    <row r="11" spans="1:17">
      <c r="A11" s="1" t="s">
        <v>40</v>
      </c>
      <c r="C11" s="6">
        <v>3644694</v>
      </c>
      <c r="D11" s="6"/>
      <c r="E11" s="6">
        <v>18803411886</v>
      </c>
      <c r="F11" s="6"/>
      <c r="G11" s="6">
        <v>23513322378</v>
      </c>
      <c r="H11" s="6"/>
      <c r="I11" s="6">
        <f t="shared" si="0"/>
        <v>-4709910492</v>
      </c>
      <c r="J11" s="6"/>
      <c r="K11" s="6">
        <v>3644694</v>
      </c>
      <c r="L11" s="6"/>
      <c r="M11" s="6">
        <v>18803411886</v>
      </c>
      <c r="N11" s="6"/>
      <c r="O11" s="6">
        <v>17846937756</v>
      </c>
      <c r="P11" s="6"/>
      <c r="Q11" s="6">
        <f t="shared" si="1"/>
        <v>956474130</v>
      </c>
    </row>
    <row r="12" spans="1:17">
      <c r="A12" s="1" t="s">
        <v>58</v>
      </c>
      <c r="C12" s="6">
        <v>3384079</v>
      </c>
      <c r="D12" s="6"/>
      <c r="E12" s="6">
        <v>51300141881</v>
      </c>
      <c r="F12" s="6"/>
      <c r="G12" s="6">
        <v>59911837830</v>
      </c>
      <c r="H12" s="6"/>
      <c r="I12" s="6">
        <f t="shared" si="0"/>
        <v>-8611695949</v>
      </c>
      <c r="J12" s="6"/>
      <c r="K12" s="6">
        <v>3384079</v>
      </c>
      <c r="L12" s="6"/>
      <c r="M12" s="6">
        <v>51300141881</v>
      </c>
      <c r="N12" s="6"/>
      <c r="O12" s="6">
        <v>46725178409</v>
      </c>
      <c r="P12" s="6"/>
      <c r="Q12" s="6">
        <f t="shared" si="1"/>
        <v>4574963472</v>
      </c>
    </row>
    <row r="13" spans="1:17">
      <c r="A13" s="1" t="s">
        <v>42</v>
      </c>
      <c r="C13" s="6">
        <v>5802574</v>
      </c>
      <c r="D13" s="6"/>
      <c r="E13" s="6">
        <v>78849225519</v>
      </c>
      <c r="F13" s="6"/>
      <c r="G13" s="6">
        <v>79772113309</v>
      </c>
      <c r="H13" s="6"/>
      <c r="I13" s="6">
        <f t="shared" si="0"/>
        <v>-922887790</v>
      </c>
      <c r="J13" s="6"/>
      <c r="K13" s="6">
        <v>5802574</v>
      </c>
      <c r="L13" s="6"/>
      <c r="M13" s="6">
        <v>78849225519</v>
      </c>
      <c r="N13" s="6"/>
      <c r="O13" s="6">
        <v>67370808637</v>
      </c>
      <c r="P13" s="6"/>
      <c r="Q13" s="6">
        <f t="shared" si="1"/>
        <v>11478416882</v>
      </c>
    </row>
    <row r="14" spans="1:17">
      <c r="A14" s="1" t="s">
        <v>43</v>
      </c>
      <c r="C14" s="6">
        <v>6291977</v>
      </c>
      <c r="D14" s="6"/>
      <c r="E14" s="6">
        <v>87375920123</v>
      </c>
      <c r="F14" s="6"/>
      <c r="G14" s="6">
        <v>91754097939</v>
      </c>
      <c r="H14" s="6"/>
      <c r="I14" s="6">
        <f t="shared" si="0"/>
        <v>-4378177816</v>
      </c>
      <c r="J14" s="6"/>
      <c r="K14" s="6">
        <v>6291977</v>
      </c>
      <c r="L14" s="6"/>
      <c r="M14" s="6">
        <v>87375920123</v>
      </c>
      <c r="N14" s="6"/>
      <c r="O14" s="6">
        <v>78994836876</v>
      </c>
      <c r="P14" s="6"/>
      <c r="Q14" s="6">
        <f t="shared" si="1"/>
        <v>8381083247</v>
      </c>
    </row>
    <row r="15" spans="1:17">
      <c r="A15" s="1" t="s">
        <v>67</v>
      </c>
      <c r="C15" s="6">
        <v>2000000</v>
      </c>
      <c r="D15" s="6"/>
      <c r="E15" s="6">
        <v>36064134000</v>
      </c>
      <c r="F15" s="6"/>
      <c r="G15" s="6">
        <v>36283128935</v>
      </c>
      <c r="H15" s="6"/>
      <c r="I15" s="6">
        <f t="shared" si="0"/>
        <v>-218994935</v>
      </c>
      <c r="J15" s="6"/>
      <c r="K15" s="6">
        <v>2000000</v>
      </c>
      <c r="L15" s="6"/>
      <c r="M15" s="6">
        <v>36064134000</v>
      </c>
      <c r="N15" s="6"/>
      <c r="O15" s="6">
        <v>36283128935</v>
      </c>
      <c r="P15" s="6"/>
      <c r="Q15" s="6">
        <f t="shared" si="1"/>
        <v>-218994935</v>
      </c>
    </row>
    <row r="16" spans="1:17">
      <c r="A16" s="1" t="s">
        <v>28</v>
      </c>
      <c r="C16" s="6">
        <v>16919611</v>
      </c>
      <c r="D16" s="6"/>
      <c r="E16" s="6">
        <v>95027007127</v>
      </c>
      <c r="F16" s="6"/>
      <c r="G16" s="6">
        <v>100745446494</v>
      </c>
      <c r="H16" s="6"/>
      <c r="I16" s="6">
        <f t="shared" si="0"/>
        <v>-5718439367</v>
      </c>
      <c r="J16" s="6"/>
      <c r="K16" s="6">
        <v>16919611</v>
      </c>
      <c r="L16" s="6"/>
      <c r="M16" s="6">
        <v>95027007127</v>
      </c>
      <c r="N16" s="6"/>
      <c r="O16" s="6">
        <v>112138261452</v>
      </c>
      <c r="P16" s="6"/>
      <c r="Q16" s="6">
        <f t="shared" si="1"/>
        <v>-17111254325</v>
      </c>
    </row>
    <row r="17" spans="1:17">
      <c r="A17" s="1" t="s">
        <v>61</v>
      </c>
      <c r="C17" s="6">
        <v>621795</v>
      </c>
      <c r="D17" s="6"/>
      <c r="E17" s="6">
        <v>2877851808</v>
      </c>
      <c r="F17" s="6"/>
      <c r="G17" s="6">
        <v>3238819475</v>
      </c>
      <c r="H17" s="6"/>
      <c r="I17" s="6">
        <f t="shared" si="0"/>
        <v>-360967667</v>
      </c>
      <c r="J17" s="6"/>
      <c r="K17" s="6">
        <v>621795</v>
      </c>
      <c r="L17" s="6"/>
      <c r="M17" s="6">
        <v>2877851808</v>
      </c>
      <c r="N17" s="6"/>
      <c r="O17" s="6">
        <v>2398827935</v>
      </c>
      <c r="P17" s="6"/>
      <c r="Q17" s="6">
        <f t="shared" si="1"/>
        <v>479023873</v>
      </c>
    </row>
    <row r="18" spans="1:17">
      <c r="A18" s="1" t="s">
        <v>24</v>
      </c>
      <c r="C18" s="6">
        <v>1663269</v>
      </c>
      <c r="D18" s="6"/>
      <c r="E18" s="6">
        <v>111205837676</v>
      </c>
      <c r="F18" s="6"/>
      <c r="G18" s="6">
        <v>127805698072</v>
      </c>
      <c r="H18" s="6"/>
      <c r="I18" s="6">
        <f t="shared" si="0"/>
        <v>-16599860396</v>
      </c>
      <c r="J18" s="6"/>
      <c r="K18" s="6">
        <v>1663269</v>
      </c>
      <c r="L18" s="6"/>
      <c r="M18" s="6">
        <v>111205837676</v>
      </c>
      <c r="N18" s="6"/>
      <c r="O18" s="6">
        <v>103716060026</v>
      </c>
      <c r="P18" s="6"/>
      <c r="Q18" s="6">
        <f t="shared" si="1"/>
        <v>7489777650</v>
      </c>
    </row>
    <row r="19" spans="1:17">
      <c r="A19" s="1" t="s">
        <v>33</v>
      </c>
      <c r="C19" s="6">
        <v>589908</v>
      </c>
      <c r="D19" s="6"/>
      <c r="E19" s="6">
        <v>18295619078</v>
      </c>
      <c r="F19" s="6"/>
      <c r="G19" s="6">
        <v>21157241550</v>
      </c>
      <c r="H19" s="6"/>
      <c r="I19" s="6">
        <f t="shared" si="0"/>
        <v>-2861622472</v>
      </c>
      <c r="J19" s="6"/>
      <c r="K19" s="6">
        <v>589908</v>
      </c>
      <c r="L19" s="6"/>
      <c r="M19" s="6">
        <v>18295619078</v>
      </c>
      <c r="N19" s="6"/>
      <c r="O19" s="6">
        <v>16430873288</v>
      </c>
      <c r="P19" s="6"/>
      <c r="Q19" s="6">
        <f t="shared" si="1"/>
        <v>1864745790</v>
      </c>
    </row>
    <row r="20" spans="1:17">
      <c r="A20" s="1" t="s">
        <v>59</v>
      </c>
      <c r="C20" s="6">
        <v>2479103</v>
      </c>
      <c r="D20" s="6"/>
      <c r="E20" s="6">
        <v>34353071579</v>
      </c>
      <c r="F20" s="6"/>
      <c r="G20" s="6">
        <v>38394609412</v>
      </c>
      <c r="H20" s="6"/>
      <c r="I20" s="6">
        <f t="shared" si="0"/>
        <v>-4041537833</v>
      </c>
      <c r="J20" s="6"/>
      <c r="K20" s="6">
        <v>2479103</v>
      </c>
      <c r="L20" s="6"/>
      <c r="M20" s="6">
        <v>34353071579</v>
      </c>
      <c r="N20" s="6"/>
      <c r="O20" s="6">
        <v>43371019915</v>
      </c>
      <c r="P20" s="6"/>
      <c r="Q20" s="6">
        <f t="shared" si="1"/>
        <v>-9017948336</v>
      </c>
    </row>
    <row r="21" spans="1:17">
      <c r="A21" s="1" t="s">
        <v>44</v>
      </c>
      <c r="C21" s="6">
        <v>1656167</v>
      </c>
      <c r="D21" s="6"/>
      <c r="E21" s="6">
        <v>47380882566</v>
      </c>
      <c r="F21" s="6"/>
      <c r="G21" s="6">
        <v>53569348826</v>
      </c>
      <c r="H21" s="6"/>
      <c r="I21" s="6">
        <f t="shared" si="0"/>
        <v>-6188466260</v>
      </c>
      <c r="J21" s="6"/>
      <c r="K21" s="6">
        <v>1656167</v>
      </c>
      <c r="L21" s="6"/>
      <c r="M21" s="6">
        <v>47380882566</v>
      </c>
      <c r="N21" s="6"/>
      <c r="O21" s="6">
        <v>52612865834</v>
      </c>
      <c r="P21" s="6"/>
      <c r="Q21" s="6">
        <f t="shared" si="1"/>
        <v>-5231983268</v>
      </c>
    </row>
    <row r="22" spans="1:17">
      <c r="A22" s="1" t="s">
        <v>49</v>
      </c>
      <c r="C22" s="6">
        <v>1953499</v>
      </c>
      <c r="D22" s="6"/>
      <c r="E22" s="6">
        <v>27244515803</v>
      </c>
      <c r="F22" s="6"/>
      <c r="G22" s="6">
        <v>29399997809</v>
      </c>
      <c r="H22" s="6"/>
      <c r="I22" s="6">
        <f t="shared" si="0"/>
        <v>-2155482006</v>
      </c>
      <c r="J22" s="6"/>
      <c r="K22" s="6">
        <v>1953499</v>
      </c>
      <c r="L22" s="6"/>
      <c r="M22" s="6">
        <v>27244515803</v>
      </c>
      <c r="N22" s="6"/>
      <c r="O22" s="6">
        <v>24739496175</v>
      </c>
      <c r="P22" s="6"/>
      <c r="Q22" s="6">
        <f t="shared" si="1"/>
        <v>2505019628</v>
      </c>
    </row>
    <row r="23" spans="1:17">
      <c r="A23" s="1" t="s">
        <v>45</v>
      </c>
      <c r="C23" s="6">
        <v>4004972</v>
      </c>
      <c r="D23" s="6"/>
      <c r="E23" s="6">
        <v>66126775539</v>
      </c>
      <c r="F23" s="6"/>
      <c r="G23" s="6">
        <v>76716614367</v>
      </c>
      <c r="H23" s="6"/>
      <c r="I23" s="6">
        <f t="shared" si="0"/>
        <v>-10589838828</v>
      </c>
      <c r="J23" s="6"/>
      <c r="K23" s="6">
        <v>4004972</v>
      </c>
      <c r="L23" s="6"/>
      <c r="M23" s="6">
        <v>66126775539</v>
      </c>
      <c r="N23" s="6"/>
      <c r="O23" s="6">
        <v>70110426155</v>
      </c>
      <c r="P23" s="6"/>
      <c r="Q23" s="6">
        <f t="shared" si="1"/>
        <v>-3983650616</v>
      </c>
    </row>
    <row r="24" spans="1:17">
      <c r="A24" s="1" t="s">
        <v>18</v>
      </c>
      <c r="C24" s="6">
        <v>7477734</v>
      </c>
      <c r="D24" s="6"/>
      <c r="E24" s="6">
        <v>47498413074</v>
      </c>
      <c r="F24" s="6"/>
      <c r="G24" s="6">
        <v>51140701400</v>
      </c>
      <c r="H24" s="6"/>
      <c r="I24" s="6">
        <f t="shared" si="0"/>
        <v>-3642288326</v>
      </c>
      <c r="J24" s="6"/>
      <c r="K24" s="6">
        <v>7477734</v>
      </c>
      <c r="L24" s="6"/>
      <c r="M24" s="6">
        <v>47498413074</v>
      </c>
      <c r="N24" s="6"/>
      <c r="O24" s="6">
        <v>36613551856</v>
      </c>
      <c r="P24" s="6"/>
      <c r="Q24" s="6">
        <f t="shared" si="1"/>
        <v>10884861218</v>
      </c>
    </row>
    <row r="25" spans="1:17">
      <c r="A25" s="1" t="s">
        <v>55</v>
      </c>
      <c r="C25" s="6">
        <v>5850856</v>
      </c>
      <c r="D25" s="6"/>
      <c r="E25" s="6">
        <v>63918317040</v>
      </c>
      <c r="F25" s="6"/>
      <c r="G25" s="6">
        <v>67175301348</v>
      </c>
      <c r="H25" s="6"/>
      <c r="I25" s="6">
        <f t="shared" si="0"/>
        <v>-3256984308</v>
      </c>
      <c r="J25" s="6"/>
      <c r="K25" s="6">
        <v>5850856</v>
      </c>
      <c r="L25" s="6"/>
      <c r="M25" s="6">
        <v>63918317040</v>
      </c>
      <c r="N25" s="6"/>
      <c r="O25" s="6">
        <v>63627514870</v>
      </c>
      <c r="P25" s="6"/>
      <c r="Q25" s="6">
        <f t="shared" si="1"/>
        <v>290802170</v>
      </c>
    </row>
    <row r="26" spans="1:17">
      <c r="A26" s="1" t="s">
        <v>53</v>
      </c>
      <c r="C26" s="6">
        <v>9203071</v>
      </c>
      <c r="D26" s="6"/>
      <c r="E26" s="6">
        <v>42082238546</v>
      </c>
      <c r="F26" s="6"/>
      <c r="G26" s="6">
        <v>53700595710</v>
      </c>
      <c r="H26" s="6"/>
      <c r="I26" s="6">
        <f t="shared" si="0"/>
        <v>-11618357164</v>
      </c>
      <c r="J26" s="6"/>
      <c r="K26" s="6">
        <v>9203071</v>
      </c>
      <c r="L26" s="6"/>
      <c r="M26" s="6">
        <v>42082238546</v>
      </c>
      <c r="N26" s="6"/>
      <c r="O26" s="6">
        <v>49217922474</v>
      </c>
      <c r="P26" s="6"/>
      <c r="Q26" s="6">
        <f t="shared" si="1"/>
        <v>-7135683928</v>
      </c>
    </row>
    <row r="27" spans="1:17">
      <c r="A27" s="1" t="s">
        <v>51</v>
      </c>
      <c r="C27" s="6">
        <v>754942</v>
      </c>
      <c r="D27" s="6"/>
      <c r="E27" s="6">
        <v>27691608509</v>
      </c>
      <c r="F27" s="6"/>
      <c r="G27" s="6">
        <v>36596401050</v>
      </c>
      <c r="H27" s="6"/>
      <c r="I27" s="6">
        <f t="shared" si="0"/>
        <v>-8904792541</v>
      </c>
      <c r="J27" s="6"/>
      <c r="K27" s="6">
        <v>754942</v>
      </c>
      <c r="L27" s="6"/>
      <c r="M27" s="6">
        <v>27691608509</v>
      </c>
      <c r="N27" s="6"/>
      <c r="O27" s="6">
        <v>36579806598</v>
      </c>
      <c r="P27" s="6"/>
      <c r="Q27" s="6">
        <f t="shared" si="1"/>
        <v>-8888198089</v>
      </c>
    </row>
    <row r="28" spans="1:17">
      <c r="A28" s="1" t="s">
        <v>65</v>
      </c>
      <c r="C28" s="6">
        <v>4815427</v>
      </c>
      <c r="D28" s="6"/>
      <c r="E28" s="6">
        <v>78550981185</v>
      </c>
      <c r="F28" s="6"/>
      <c r="G28" s="6">
        <v>104351699563</v>
      </c>
      <c r="H28" s="6"/>
      <c r="I28" s="6">
        <f t="shared" si="0"/>
        <v>-25800718378</v>
      </c>
      <c r="J28" s="6"/>
      <c r="K28" s="6">
        <v>4815427</v>
      </c>
      <c r="L28" s="6"/>
      <c r="M28" s="6">
        <v>78550981185</v>
      </c>
      <c r="N28" s="6"/>
      <c r="O28" s="6">
        <v>88411738107</v>
      </c>
      <c r="P28" s="6"/>
      <c r="Q28" s="6">
        <f t="shared" si="1"/>
        <v>-9860756922</v>
      </c>
    </row>
    <row r="29" spans="1:17">
      <c r="A29" s="1" t="s">
        <v>54</v>
      </c>
      <c r="C29" s="6">
        <v>1146320</v>
      </c>
      <c r="D29" s="6"/>
      <c r="E29" s="6">
        <v>22015128330</v>
      </c>
      <c r="F29" s="6"/>
      <c r="G29" s="6">
        <v>24066227243</v>
      </c>
      <c r="H29" s="6"/>
      <c r="I29" s="6">
        <f t="shared" si="0"/>
        <v>-2051098913</v>
      </c>
      <c r="J29" s="6"/>
      <c r="K29" s="6">
        <v>1146320</v>
      </c>
      <c r="L29" s="6"/>
      <c r="M29" s="6">
        <v>22015128330</v>
      </c>
      <c r="N29" s="6"/>
      <c r="O29" s="6">
        <v>23097652756</v>
      </c>
      <c r="P29" s="6"/>
      <c r="Q29" s="6">
        <f t="shared" si="1"/>
        <v>-1082524426</v>
      </c>
    </row>
    <row r="30" spans="1:17">
      <c r="A30" s="1" t="s">
        <v>31</v>
      </c>
      <c r="C30" s="6">
        <v>1156086</v>
      </c>
      <c r="D30" s="6"/>
      <c r="E30" s="6">
        <v>3332701136</v>
      </c>
      <c r="F30" s="6"/>
      <c r="G30" s="6">
        <v>4485356046</v>
      </c>
      <c r="H30" s="6"/>
      <c r="I30" s="6">
        <f t="shared" si="0"/>
        <v>-1152654910</v>
      </c>
      <c r="J30" s="6"/>
      <c r="K30" s="6">
        <v>1156086</v>
      </c>
      <c r="L30" s="6"/>
      <c r="M30" s="6">
        <v>3332701136</v>
      </c>
      <c r="N30" s="6"/>
      <c r="O30" s="6">
        <v>1752626376</v>
      </c>
      <c r="P30" s="6"/>
      <c r="Q30" s="6">
        <f t="shared" si="1"/>
        <v>1580074760</v>
      </c>
    </row>
    <row r="31" spans="1:17">
      <c r="A31" s="1" t="s">
        <v>15</v>
      </c>
      <c r="C31" s="6">
        <v>9160874</v>
      </c>
      <c r="D31" s="6"/>
      <c r="E31" s="6">
        <v>13896315736</v>
      </c>
      <c r="F31" s="6"/>
      <c r="G31" s="6">
        <v>16136481969</v>
      </c>
      <c r="H31" s="6"/>
      <c r="I31" s="6">
        <f t="shared" si="0"/>
        <v>-2240166233</v>
      </c>
      <c r="J31" s="6"/>
      <c r="K31" s="6">
        <v>9160874</v>
      </c>
      <c r="L31" s="6"/>
      <c r="M31" s="6">
        <v>13896315736</v>
      </c>
      <c r="N31" s="6"/>
      <c r="O31" s="6">
        <v>19823706544</v>
      </c>
      <c r="P31" s="6"/>
      <c r="Q31" s="6">
        <f t="shared" si="1"/>
        <v>-5927390808</v>
      </c>
    </row>
    <row r="32" spans="1:17">
      <c r="A32" s="1" t="s">
        <v>19</v>
      </c>
      <c r="C32" s="6">
        <v>800654</v>
      </c>
      <c r="D32" s="6"/>
      <c r="E32" s="6">
        <v>57940799913</v>
      </c>
      <c r="F32" s="6"/>
      <c r="G32" s="6">
        <v>68446549348</v>
      </c>
      <c r="H32" s="6"/>
      <c r="I32" s="6">
        <f t="shared" si="0"/>
        <v>-10505749435</v>
      </c>
      <c r="J32" s="6"/>
      <c r="K32" s="6">
        <v>800654</v>
      </c>
      <c r="L32" s="6"/>
      <c r="M32" s="6">
        <v>57940799913</v>
      </c>
      <c r="N32" s="6"/>
      <c r="O32" s="6">
        <v>67093536164</v>
      </c>
      <c r="P32" s="6"/>
      <c r="Q32" s="6">
        <f t="shared" si="1"/>
        <v>-9152736251</v>
      </c>
    </row>
    <row r="33" spans="1:17">
      <c r="A33" s="1" t="s">
        <v>50</v>
      </c>
      <c r="C33" s="6">
        <v>824555</v>
      </c>
      <c r="D33" s="6"/>
      <c r="E33" s="6">
        <v>44580703548</v>
      </c>
      <c r="F33" s="6"/>
      <c r="G33" s="6">
        <v>52785389015</v>
      </c>
      <c r="H33" s="6"/>
      <c r="I33" s="6">
        <f t="shared" si="0"/>
        <v>-8204685467</v>
      </c>
      <c r="J33" s="6"/>
      <c r="K33" s="6">
        <v>824555</v>
      </c>
      <c r="L33" s="6"/>
      <c r="M33" s="6">
        <v>44580703548</v>
      </c>
      <c r="N33" s="6"/>
      <c r="O33" s="6">
        <v>42859440863</v>
      </c>
      <c r="P33" s="6"/>
      <c r="Q33" s="6">
        <f t="shared" si="1"/>
        <v>1721262685</v>
      </c>
    </row>
    <row r="34" spans="1:17">
      <c r="A34" s="1" t="s">
        <v>20</v>
      </c>
      <c r="C34" s="6">
        <v>282524</v>
      </c>
      <c r="D34" s="6"/>
      <c r="E34" s="6">
        <v>46765973395</v>
      </c>
      <c r="F34" s="6"/>
      <c r="G34" s="6">
        <v>47004689930</v>
      </c>
      <c r="H34" s="6"/>
      <c r="I34" s="6">
        <f t="shared" si="0"/>
        <v>-238716535</v>
      </c>
      <c r="J34" s="6"/>
      <c r="K34" s="6">
        <v>282524</v>
      </c>
      <c r="L34" s="6"/>
      <c r="M34" s="6">
        <v>46765973395</v>
      </c>
      <c r="N34" s="6"/>
      <c r="O34" s="6">
        <v>44227152836</v>
      </c>
      <c r="P34" s="6"/>
      <c r="Q34" s="6">
        <f t="shared" si="1"/>
        <v>2538820559</v>
      </c>
    </row>
    <row r="35" spans="1:17">
      <c r="A35" s="1" t="s">
        <v>60</v>
      </c>
      <c r="C35" s="6">
        <v>4227113</v>
      </c>
      <c r="D35" s="6"/>
      <c r="E35" s="6">
        <v>125050379526</v>
      </c>
      <c r="F35" s="6"/>
      <c r="G35" s="6">
        <v>129714556989</v>
      </c>
      <c r="H35" s="6"/>
      <c r="I35" s="6">
        <f t="shared" si="0"/>
        <v>-4664177463</v>
      </c>
      <c r="J35" s="6"/>
      <c r="K35" s="6">
        <v>4227113</v>
      </c>
      <c r="L35" s="6"/>
      <c r="M35" s="6">
        <v>125050379526</v>
      </c>
      <c r="N35" s="6"/>
      <c r="O35" s="6">
        <v>115260828317</v>
      </c>
      <c r="P35" s="6"/>
      <c r="Q35" s="6">
        <f t="shared" si="1"/>
        <v>9789551209</v>
      </c>
    </row>
    <row r="36" spans="1:17">
      <c r="A36" s="1" t="s">
        <v>64</v>
      </c>
      <c r="C36" s="6">
        <v>5166679</v>
      </c>
      <c r="D36" s="6"/>
      <c r="E36" s="6">
        <v>78323043214</v>
      </c>
      <c r="F36" s="6"/>
      <c r="G36" s="6">
        <v>93936292484</v>
      </c>
      <c r="H36" s="6"/>
      <c r="I36" s="6">
        <f t="shared" si="0"/>
        <v>-15613249270</v>
      </c>
      <c r="J36" s="6"/>
      <c r="K36" s="6">
        <v>5166679</v>
      </c>
      <c r="L36" s="6"/>
      <c r="M36" s="6">
        <v>78323043214</v>
      </c>
      <c r="N36" s="6"/>
      <c r="O36" s="6">
        <v>87362292791</v>
      </c>
      <c r="P36" s="6"/>
      <c r="Q36" s="6">
        <f t="shared" si="1"/>
        <v>-9039249577</v>
      </c>
    </row>
    <row r="37" spans="1:17">
      <c r="A37" s="1" t="s">
        <v>63</v>
      </c>
      <c r="C37" s="6">
        <v>715408</v>
      </c>
      <c r="D37" s="6"/>
      <c r="E37" s="6">
        <v>30935082524</v>
      </c>
      <c r="F37" s="6"/>
      <c r="G37" s="6">
        <v>39717801356</v>
      </c>
      <c r="H37" s="6"/>
      <c r="I37" s="6">
        <f t="shared" si="0"/>
        <v>-8782718832</v>
      </c>
      <c r="J37" s="6"/>
      <c r="K37" s="6">
        <v>715408</v>
      </c>
      <c r="L37" s="6"/>
      <c r="M37" s="6">
        <v>30935082524</v>
      </c>
      <c r="N37" s="6"/>
      <c r="O37" s="6">
        <v>29086089086</v>
      </c>
      <c r="P37" s="6"/>
      <c r="Q37" s="6">
        <f t="shared" si="1"/>
        <v>1848993438</v>
      </c>
    </row>
    <row r="38" spans="1:17">
      <c r="A38" s="1" t="s">
        <v>56</v>
      </c>
      <c r="C38" s="6">
        <v>39</v>
      </c>
      <c r="D38" s="6"/>
      <c r="E38" s="6">
        <v>477621</v>
      </c>
      <c r="F38" s="6"/>
      <c r="G38" s="6">
        <v>536936</v>
      </c>
      <c r="H38" s="6"/>
      <c r="I38" s="6">
        <f t="shared" si="0"/>
        <v>-59315</v>
      </c>
      <c r="J38" s="6"/>
      <c r="K38" s="6">
        <v>39</v>
      </c>
      <c r="L38" s="6"/>
      <c r="M38" s="6">
        <v>477621</v>
      </c>
      <c r="N38" s="6"/>
      <c r="O38" s="6">
        <v>586171</v>
      </c>
      <c r="P38" s="6"/>
      <c r="Q38" s="6">
        <f t="shared" si="1"/>
        <v>-108550</v>
      </c>
    </row>
    <row r="39" spans="1:17">
      <c r="A39" s="1" t="s">
        <v>47</v>
      </c>
      <c r="C39" s="6">
        <v>20714387</v>
      </c>
      <c r="D39" s="6"/>
      <c r="E39" s="6">
        <v>27489167090</v>
      </c>
      <c r="F39" s="6"/>
      <c r="G39" s="6">
        <v>31772123461</v>
      </c>
      <c r="H39" s="6"/>
      <c r="I39" s="6">
        <f t="shared" si="0"/>
        <v>-4282956371</v>
      </c>
      <c r="J39" s="6"/>
      <c r="K39" s="6">
        <v>20714387</v>
      </c>
      <c r="L39" s="6"/>
      <c r="M39" s="6">
        <v>27489167090</v>
      </c>
      <c r="N39" s="6"/>
      <c r="O39" s="6">
        <v>28395177091</v>
      </c>
      <c r="P39" s="6"/>
      <c r="Q39" s="6">
        <f t="shared" si="1"/>
        <v>-906010001</v>
      </c>
    </row>
    <row r="40" spans="1:17">
      <c r="A40" s="1" t="s">
        <v>46</v>
      </c>
      <c r="C40" s="6">
        <v>2765140</v>
      </c>
      <c r="D40" s="6"/>
      <c r="E40" s="6">
        <v>31939747785</v>
      </c>
      <c r="F40" s="6"/>
      <c r="G40" s="6">
        <v>35897857666</v>
      </c>
      <c r="H40" s="6"/>
      <c r="I40" s="6">
        <f t="shared" si="0"/>
        <v>-3958109881</v>
      </c>
      <c r="J40" s="6"/>
      <c r="K40" s="6">
        <v>2765140</v>
      </c>
      <c r="L40" s="6"/>
      <c r="M40" s="6">
        <v>31939747785</v>
      </c>
      <c r="N40" s="6"/>
      <c r="O40" s="6">
        <v>35045764565</v>
      </c>
      <c r="P40" s="6"/>
      <c r="Q40" s="6">
        <f t="shared" si="1"/>
        <v>-3106016780</v>
      </c>
    </row>
    <row r="41" spans="1:17">
      <c r="A41" s="1" t="s">
        <v>27</v>
      </c>
      <c r="C41" s="6">
        <v>2732631</v>
      </c>
      <c r="D41" s="6"/>
      <c r="E41" s="6">
        <v>50144224268</v>
      </c>
      <c r="F41" s="6"/>
      <c r="G41" s="6">
        <v>49410803870</v>
      </c>
      <c r="H41" s="6"/>
      <c r="I41" s="6">
        <f t="shared" si="0"/>
        <v>733420398</v>
      </c>
      <c r="J41" s="6"/>
      <c r="K41" s="6">
        <v>2732631</v>
      </c>
      <c r="L41" s="6"/>
      <c r="M41" s="6">
        <v>50144224268</v>
      </c>
      <c r="N41" s="6"/>
      <c r="O41" s="6">
        <v>55413985649</v>
      </c>
      <c r="P41" s="6"/>
      <c r="Q41" s="6">
        <f t="shared" si="1"/>
        <v>-5269761381</v>
      </c>
    </row>
    <row r="42" spans="1:17">
      <c r="A42" s="1" t="s">
        <v>34</v>
      </c>
      <c r="C42" s="6">
        <v>1091408</v>
      </c>
      <c r="D42" s="6"/>
      <c r="E42" s="6">
        <v>24356322047</v>
      </c>
      <c r="F42" s="6"/>
      <c r="G42" s="6">
        <v>26363413174</v>
      </c>
      <c r="H42" s="6"/>
      <c r="I42" s="6">
        <f t="shared" si="0"/>
        <v>-2007091127</v>
      </c>
      <c r="J42" s="6"/>
      <c r="K42" s="6">
        <v>1091408</v>
      </c>
      <c r="L42" s="6"/>
      <c r="M42" s="6">
        <v>24356322047</v>
      </c>
      <c r="N42" s="6"/>
      <c r="O42" s="6">
        <v>22403476627</v>
      </c>
      <c r="P42" s="6"/>
      <c r="Q42" s="6">
        <f t="shared" si="1"/>
        <v>1952845420</v>
      </c>
    </row>
    <row r="43" spans="1:17">
      <c r="A43" s="1" t="s">
        <v>16</v>
      </c>
      <c r="C43" s="6">
        <v>1977105</v>
      </c>
      <c r="D43" s="6"/>
      <c r="E43" s="6">
        <v>8057899023</v>
      </c>
      <c r="F43" s="6"/>
      <c r="G43" s="6">
        <v>7735022318</v>
      </c>
      <c r="H43" s="6"/>
      <c r="I43" s="6">
        <f t="shared" si="0"/>
        <v>322876705</v>
      </c>
      <c r="J43" s="6"/>
      <c r="K43" s="6">
        <v>1977105</v>
      </c>
      <c r="L43" s="6"/>
      <c r="M43" s="6">
        <v>8057899023</v>
      </c>
      <c r="N43" s="6"/>
      <c r="O43" s="6">
        <v>7664831553</v>
      </c>
      <c r="P43" s="6"/>
      <c r="Q43" s="6">
        <f t="shared" si="1"/>
        <v>393067470</v>
      </c>
    </row>
    <row r="44" spans="1:17">
      <c r="A44" s="1" t="s">
        <v>22</v>
      </c>
      <c r="C44" s="6">
        <v>114343</v>
      </c>
      <c r="D44" s="6"/>
      <c r="E44" s="6">
        <v>4839756026</v>
      </c>
      <c r="F44" s="6"/>
      <c r="G44" s="6">
        <v>5250078226</v>
      </c>
      <c r="H44" s="6"/>
      <c r="I44" s="6">
        <f t="shared" si="0"/>
        <v>-410322200</v>
      </c>
      <c r="J44" s="6"/>
      <c r="K44" s="6">
        <v>114343</v>
      </c>
      <c r="L44" s="6"/>
      <c r="M44" s="6">
        <v>4839756026</v>
      </c>
      <c r="N44" s="6"/>
      <c r="O44" s="6">
        <v>4811340361</v>
      </c>
      <c r="P44" s="6"/>
      <c r="Q44" s="6">
        <f t="shared" si="1"/>
        <v>28415665</v>
      </c>
    </row>
    <row r="45" spans="1:17">
      <c r="A45" s="1" t="s">
        <v>52</v>
      </c>
      <c r="C45" s="6">
        <v>6904845</v>
      </c>
      <c r="D45" s="6"/>
      <c r="E45" s="6">
        <v>115723013364</v>
      </c>
      <c r="F45" s="6"/>
      <c r="G45" s="6">
        <v>143727158946</v>
      </c>
      <c r="H45" s="6"/>
      <c r="I45" s="6">
        <f t="shared" si="0"/>
        <v>-28004145582</v>
      </c>
      <c r="J45" s="6"/>
      <c r="K45" s="6">
        <v>6904845</v>
      </c>
      <c r="L45" s="6"/>
      <c r="M45" s="6">
        <v>115723013364</v>
      </c>
      <c r="N45" s="6"/>
      <c r="O45" s="6">
        <v>76942762740</v>
      </c>
      <c r="P45" s="6"/>
      <c r="Q45" s="6">
        <f t="shared" si="1"/>
        <v>38780250624</v>
      </c>
    </row>
    <row r="46" spans="1:17">
      <c r="A46" s="1" t="s">
        <v>57</v>
      </c>
      <c r="C46" s="6">
        <v>487852</v>
      </c>
      <c r="D46" s="6"/>
      <c r="E46" s="6">
        <v>990751380</v>
      </c>
      <c r="F46" s="6"/>
      <c r="G46" s="6">
        <v>1052824888</v>
      </c>
      <c r="H46" s="6"/>
      <c r="I46" s="6">
        <f t="shared" si="0"/>
        <v>-62073508</v>
      </c>
      <c r="J46" s="6"/>
      <c r="K46" s="6">
        <v>487852</v>
      </c>
      <c r="L46" s="6"/>
      <c r="M46" s="6">
        <v>990751380</v>
      </c>
      <c r="N46" s="6"/>
      <c r="O46" s="6">
        <v>1063978721</v>
      </c>
      <c r="P46" s="6"/>
      <c r="Q46" s="6">
        <f t="shared" si="1"/>
        <v>-73227341</v>
      </c>
    </row>
    <row r="47" spans="1:17">
      <c r="A47" s="1" t="s">
        <v>23</v>
      </c>
      <c r="C47" s="6">
        <v>619339</v>
      </c>
      <c r="D47" s="6"/>
      <c r="E47" s="6">
        <v>66915425972</v>
      </c>
      <c r="F47" s="6"/>
      <c r="G47" s="6">
        <v>67383322961</v>
      </c>
      <c r="H47" s="6"/>
      <c r="I47" s="6">
        <f t="shared" si="0"/>
        <v>-467896989</v>
      </c>
      <c r="J47" s="6"/>
      <c r="K47" s="6">
        <v>619339</v>
      </c>
      <c r="L47" s="6"/>
      <c r="M47" s="6">
        <v>66915425972</v>
      </c>
      <c r="N47" s="6"/>
      <c r="O47" s="6">
        <v>67081652534</v>
      </c>
      <c r="P47" s="6"/>
      <c r="Q47" s="6">
        <f t="shared" si="1"/>
        <v>-166226562</v>
      </c>
    </row>
    <row r="48" spans="1:17">
      <c r="A48" s="1" t="s">
        <v>26</v>
      </c>
      <c r="C48" s="6">
        <v>4594037</v>
      </c>
      <c r="D48" s="6"/>
      <c r="E48" s="6">
        <v>22061739680</v>
      </c>
      <c r="F48" s="6"/>
      <c r="G48" s="6">
        <v>21207766316</v>
      </c>
      <c r="H48" s="6"/>
      <c r="I48" s="6">
        <f t="shared" si="0"/>
        <v>853973364</v>
      </c>
      <c r="J48" s="6"/>
      <c r="K48" s="6">
        <v>4594037</v>
      </c>
      <c r="L48" s="6"/>
      <c r="M48" s="6">
        <v>22061739680</v>
      </c>
      <c r="N48" s="6"/>
      <c r="O48" s="6">
        <v>18349010564</v>
      </c>
      <c r="P48" s="6"/>
      <c r="Q48" s="6">
        <f t="shared" si="1"/>
        <v>3712729116</v>
      </c>
    </row>
    <row r="49" spans="1:17">
      <c r="A49" s="1" t="s">
        <v>48</v>
      </c>
      <c r="C49" s="6">
        <v>15007</v>
      </c>
      <c r="D49" s="6"/>
      <c r="E49" s="6">
        <v>197062954</v>
      </c>
      <c r="F49" s="6"/>
      <c r="G49" s="6">
        <v>214218291</v>
      </c>
      <c r="H49" s="6"/>
      <c r="I49" s="6">
        <f t="shared" si="0"/>
        <v>-17155337</v>
      </c>
      <c r="J49" s="6"/>
      <c r="K49" s="6">
        <v>15007</v>
      </c>
      <c r="L49" s="6"/>
      <c r="M49" s="6">
        <v>197062954</v>
      </c>
      <c r="N49" s="6"/>
      <c r="O49" s="6">
        <v>205715198</v>
      </c>
      <c r="P49" s="6"/>
      <c r="Q49" s="6">
        <f t="shared" si="1"/>
        <v>-8652244</v>
      </c>
    </row>
    <row r="50" spans="1:17">
      <c r="A50" s="1" t="s">
        <v>21</v>
      </c>
      <c r="C50" s="6">
        <v>2805925</v>
      </c>
      <c r="D50" s="6"/>
      <c r="E50" s="6">
        <v>26553467184</v>
      </c>
      <c r="F50" s="6"/>
      <c r="G50" s="6">
        <v>30486281126</v>
      </c>
      <c r="H50" s="6"/>
      <c r="I50" s="6">
        <f t="shared" si="0"/>
        <v>-3932813942</v>
      </c>
      <c r="J50" s="6"/>
      <c r="K50" s="6">
        <v>2805925</v>
      </c>
      <c r="L50" s="6"/>
      <c r="M50" s="6">
        <v>26553467184</v>
      </c>
      <c r="N50" s="6"/>
      <c r="O50" s="6">
        <v>29649512202</v>
      </c>
      <c r="P50" s="6"/>
      <c r="Q50" s="6">
        <f t="shared" si="1"/>
        <v>-3096045018</v>
      </c>
    </row>
    <row r="51" spans="1:17">
      <c r="A51" s="1" t="s">
        <v>25</v>
      </c>
      <c r="C51" s="6">
        <v>562425</v>
      </c>
      <c r="D51" s="6"/>
      <c r="E51" s="6">
        <v>40449334629</v>
      </c>
      <c r="F51" s="6"/>
      <c r="G51" s="6">
        <v>44446746414</v>
      </c>
      <c r="H51" s="6"/>
      <c r="I51" s="6">
        <f t="shared" si="0"/>
        <v>-3997411785</v>
      </c>
      <c r="J51" s="6"/>
      <c r="K51" s="6">
        <v>562425</v>
      </c>
      <c r="L51" s="6"/>
      <c r="M51" s="6">
        <v>40449334629</v>
      </c>
      <c r="N51" s="6"/>
      <c r="O51" s="6">
        <v>42797464629</v>
      </c>
      <c r="P51" s="6"/>
      <c r="Q51" s="6">
        <f t="shared" si="1"/>
        <v>-2348130000</v>
      </c>
    </row>
    <row r="52" spans="1:17">
      <c r="A52" s="1" t="s">
        <v>39</v>
      </c>
      <c r="C52" s="6">
        <v>8924876</v>
      </c>
      <c r="D52" s="6"/>
      <c r="E52" s="6">
        <v>40198003407</v>
      </c>
      <c r="F52" s="6"/>
      <c r="G52" s="6">
        <v>44145942387</v>
      </c>
      <c r="H52" s="6"/>
      <c r="I52" s="6">
        <f t="shared" si="0"/>
        <v>-3947938980</v>
      </c>
      <c r="J52" s="6"/>
      <c r="K52" s="6">
        <v>8924876</v>
      </c>
      <c r="L52" s="6"/>
      <c r="M52" s="6">
        <v>40198003407</v>
      </c>
      <c r="N52" s="6"/>
      <c r="O52" s="6">
        <v>34017877168</v>
      </c>
      <c r="P52" s="6"/>
      <c r="Q52" s="6">
        <f t="shared" si="1"/>
        <v>6180126239</v>
      </c>
    </row>
    <row r="53" spans="1:17">
      <c r="A53" s="1" t="s">
        <v>37</v>
      </c>
      <c r="C53" s="6">
        <v>17656929</v>
      </c>
      <c r="D53" s="6"/>
      <c r="E53" s="6">
        <v>16253031872</v>
      </c>
      <c r="F53" s="6"/>
      <c r="G53" s="6">
        <v>16762036110</v>
      </c>
      <c r="H53" s="6"/>
      <c r="I53" s="6">
        <f t="shared" si="0"/>
        <v>-509004238</v>
      </c>
      <c r="J53" s="6"/>
      <c r="K53" s="6">
        <v>17656929</v>
      </c>
      <c r="L53" s="6"/>
      <c r="M53" s="6">
        <v>16253031872</v>
      </c>
      <c r="N53" s="6"/>
      <c r="O53" s="6">
        <v>16674276758</v>
      </c>
      <c r="P53" s="6"/>
      <c r="Q53" s="6">
        <f t="shared" si="1"/>
        <v>-421244886</v>
      </c>
    </row>
    <row r="54" spans="1:17">
      <c r="A54" s="1" t="s">
        <v>38</v>
      </c>
      <c r="C54" s="6">
        <v>2905886</v>
      </c>
      <c r="D54" s="6"/>
      <c r="E54" s="6">
        <v>25015241172</v>
      </c>
      <c r="F54" s="6"/>
      <c r="G54" s="6">
        <v>33218853750</v>
      </c>
      <c r="H54" s="6"/>
      <c r="I54" s="6">
        <f t="shared" si="0"/>
        <v>-8203612578</v>
      </c>
      <c r="J54" s="6"/>
      <c r="K54" s="6">
        <v>2905886</v>
      </c>
      <c r="L54" s="6"/>
      <c r="M54" s="6">
        <v>25015241172</v>
      </c>
      <c r="N54" s="6"/>
      <c r="O54" s="6">
        <v>35191785904</v>
      </c>
      <c r="P54" s="6"/>
      <c r="Q54" s="6">
        <f t="shared" si="1"/>
        <v>-10176544732</v>
      </c>
    </row>
    <row r="55" spans="1:17">
      <c r="A55" s="1" t="s">
        <v>36</v>
      </c>
      <c r="C55" s="6">
        <v>185603029</v>
      </c>
      <c r="D55" s="6"/>
      <c r="E55" s="6">
        <v>79703434502</v>
      </c>
      <c r="F55" s="6"/>
      <c r="G55" s="6">
        <v>79703434502</v>
      </c>
      <c r="H55" s="6"/>
      <c r="I55" s="6">
        <f t="shared" si="0"/>
        <v>0</v>
      </c>
      <c r="J55" s="6"/>
      <c r="K55" s="6">
        <v>185603029</v>
      </c>
      <c r="L55" s="6"/>
      <c r="M55" s="6">
        <v>79703434502</v>
      </c>
      <c r="N55" s="6"/>
      <c r="O55" s="6">
        <v>79703434502</v>
      </c>
      <c r="P55" s="6"/>
      <c r="Q55" s="6">
        <f t="shared" si="1"/>
        <v>0</v>
      </c>
    </row>
    <row r="56" spans="1:17">
      <c r="A56" s="1" t="s">
        <v>66</v>
      </c>
      <c r="C56" s="6">
        <v>471339</v>
      </c>
      <c r="D56" s="6"/>
      <c r="E56" s="6">
        <v>45921069574</v>
      </c>
      <c r="F56" s="6"/>
      <c r="G56" s="6">
        <v>45651579567</v>
      </c>
      <c r="H56" s="6"/>
      <c r="I56" s="6">
        <f t="shared" si="0"/>
        <v>269490007</v>
      </c>
      <c r="J56" s="6"/>
      <c r="K56" s="6">
        <v>471339</v>
      </c>
      <c r="L56" s="6"/>
      <c r="M56" s="6">
        <v>45921069574</v>
      </c>
      <c r="N56" s="6"/>
      <c r="O56" s="6">
        <v>45651579567</v>
      </c>
      <c r="P56" s="6"/>
      <c r="Q56" s="6">
        <f t="shared" si="1"/>
        <v>269490007</v>
      </c>
    </row>
    <row r="57" spans="1:17">
      <c r="A57" s="1" t="s">
        <v>35</v>
      </c>
      <c r="C57" s="6">
        <v>1790384</v>
      </c>
      <c r="D57" s="6"/>
      <c r="E57" s="6">
        <v>31821594127</v>
      </c>
      <c r="F57" s="6"/>
      <c r="G57" s="6">
        <v>36840436154</v>
      </c>
      <c r="H57" s="6"/>
      <c r="I57" s="6">
        <f t="shared" si="0"/>
        <v>-5018842027</v>
      </c>
      <c r="J57" s="6"/>
      <c r="K57" s="6">
        <v>1790384</v>
      </c>
      <c r="L57" s="6"/>
      <c r="M57" s="6">
        <v>31821594127</v>
      </c>
      <c r="N57" s="6"/>
      <c r="O57" s="6">
        <v>30673883864</v>
      </c>
      <c r="P57" s="6"/>
      <c r="Q57" s="6">
        <f t="shared" si="1"/>
        <v>1147710263</v>
      </c>
    </row>
    <row r="58" spans="1:17">
      <c r="A58" s="1" t="s">
        <v>68</v>
      </c>
      <c r="C58" s="6">
        <v>1687500</v>
      </c>
      <c r="D58" s="6"/>
      <c r="E58" s="6">
        <v>6906100246</v>
      </c>
      <c r="F58" s="6"/>
      <c r="G58" s="6">
        <v>6435212872</v>
      </c>
      <c r="H58" s="6"/>
      <c r="I58" s="6">
        <f t="shared" si="0"/>
        <v>470887374</v>
      </c>
      <c r="J58" s="6"/>
      <c r="K58" s="6">
        <v>1687500</v>
      </c>
      <c r="L58" s="6"/>
      <c r="M58" s="6">
        <v>6906100246</v>
      </c>
      <c r="N58" s="6"/>
      <c r="O58" s="6">
        <v>6435212872</v>
      </c>
      <c r="P58" s="6"/>
      <c r="Q58" s="6">
        <f t="shared" si="1"/>
        <v>470887374</v>
      </c>
    </row>
    <row r="59" spans="1:17">
      <c r="A59" s="1" t="s">
        <v>130</v>
      </c>
      <c r="C59" s="6">
        <v>1000</v>
      </c>
      <c r="D59" s="6"/>
      <c r="E59" s="6">
        <v>994969629</v>
      </c>
      <c r="F59" s="6"/>
      <c r="G59" s="6">
        <v>999808751</v>
      </c>
      <c r="H59" s="6"/>
      <c r="I59" s="6">
        <f t="shared" si="0"/>
        <v>-4839122</v>
      </c>
      <c r="J59" s="6"/>
      <c r="K59" s="6">
        <v>1000</v>
      </c>
      <c r="L59" s="6"/>
      <c r="M59" s="6">
        <v>994969629</v>
      </c>
      <c r="N59" s="6"/>
      <c r="O59" s="6">
        <v>999808751</v>
      </c>
      <c r="P59" s="6"/>
      <c r="Q59" s="6">
        <f t="shared" si="1"/>
        <v>-4839122</v>
      </c>
    </row>
    <row r="60" spans="1:17">
      <c r="A60" s="1" t="s">
        <v>91</v>
      </c>
      <c r="C60" s="6">
        <v>53372</v>
      </c>
      <c r="D60" s="6"/>
      <c r="E60" s="6">
        <v>53169154703</v>
      </c>
      <c r="F60" s="6"/>
      <c r="G60" s="6">
        <v>52363383576</v>
      </c>
      <c r="H60" s="6"/>
      <c r="I60" s="6">
        <f t="shared" si="0"/>
        <v>805771127</v>
      </c>
      <c r="J60" s="6"/>
      <c r="K60" s="6">
        <v>53372</v>
      </c>
      <c r="L60" s="6"/>
      <c r="M60" s="6">
        <v>53169154703</v>
      </c>
      <c r="N60" s="6"/>
      <c r="O60" s="6">
        <v>49677124068</v>
      </c>
      <c r="P60" s="6"/>
      <c r="Q60" s="6">
        <f t="shared" si="1"/>
        <v>3492030635</v>
      </c>
    </row>
    <row r="61" spans="1:17">
      <c r="A61" s="1" t="s">
        <v>127</v>
      </c>
      <c r="C61" s="6">
        <v>50000</v>
      </c>
      <c r="D61" s="6"/>
      <c r="E61" s="6">
        <v>49990887509</v>
      </c>
      <c r="F61" s="6"/>
      <c r="G61" s="6">
        <v>49990887509</v>
      </c>
      <c r="H61" s="6"/>
      <c r="I61" s="6">
        <f t="shared" si="0"/>
        <v>0</v>
      </c>
      <c r="J61" s="6"/>
      <c r="K61" s="6">
        <v>50000</v>
      </c>
      <c r="L61" s="6"/>
      <c r="M61" s="6">
        <v>49990887509</v>
      </c>
      <c r="N61" s="6"/>
      <c r="O61" s="6">
        <v>49990887509</v>
      </c>
      <c r="P61" s="6"/>
      <c r="Q61" s="6">
        <f t="shared" si="1"/>
        <v>0</v>
      </c>
    </row>
    <row r="62" spans="1:17">
      <c r="A62" s="1" t="s">
        <v>94</v>
      </c>
      <c r="C62" s="6">
        <v>44004</v>
      </c>
      <c r="D62" s="6"/>
      <c r="E62" s="6">
        <v>43650655484</v>
      </c>
      <c r="F62" s="6"/>
      <c r="G62" s="6">
        <v>42928240765</v>
      </c>
      <c r="H62" s="6"/>
      <c r="I62" s="6">
        <f t="shared" si="0"/>
        <v>722414719</v>
      </c>
      <c r="J62" s="6"/>
      <c r="K62" s="6">
        <v>44004</v>
      </c>
      <c r="L62" s="6"/>
      <c r="M62" s="6">
        <v>43650655484</v>
      </c>
      <c r="N62" s="6"/>
      <c r="O62" s="6">
        <v>40878465994</v>
      </c>
      <c r="P62" s="6"/>
      <c r="Q62" s="6">
        <f t="shared" si="1"/>
        <v>2772189490</v>
      </c>
    </row>
    <row r="63" spans="1:17">
      <c r="A63" s="1" t="s">
        <v>97</v>
      </c>
      <c r="C63" s="6">
        <v>130000</v>
      </c>
      <c r="D63" s="6"/>
      <c r="E63" s="6">
        <v>126658139050</v>
      </c>
      <c r="F63" s="6"/>
      <c r="G63" s="6">
        <v>124451139141</v>
      </c>
      <c r="H63" s="6"/>
      <c r="I63" s="6">
        <f t="shared" si="0"/>
        <v>2206999909</v>
      </c>
      <c r="J63" s="6"/>
      <c r="K63" s="6">
        <v>130000</v>
      </c>
      <c r="L63" s="6"/>
      <c r="M63" s="6">
        <v>126658139050</v>
      </c>
      <c r="N63" s="6"/>
      <c r="O63" s="6">
        <v>118780267173</v>
      </c>
      <c r="P63" s="6"/>
      <c r="Q63" s="6">
        <f t="shared" si="1"/>
        <v>7877871877</v>
      </c>
    </row>
    <row r="64" spans="1:17">
      <c r="A64" s="1" t="s">
        <v>106</v>
      </c>
      <c r="C64" s="6">
        <v>91108</v>
      </c>
      <c r="D64" s="6"/>
      <c r="E64" s="6">
        <v>82914203916</v>
      </c>
      <c r="F64" s="6"/>
      <c r="G64" s="6">
        <v>81402996152</v>
      </c>
      <c r="H64" s="6"/>
      <c r="I64" s="6">
        <f t="shared" si="0"/>
        <v>1511207764</v>
      </c>
      <c r="J64" s="6"/>
      <c r="K64" s="6">
        <v>91108</v>
      </c>
      <c r="L64" s="6"/>
      <c r="M64" s="6">
        <v>82914203916</v>
      </c>
      <c r="N64" s="6"/>
      <c r="O64" s="6">
        <v>78128042756</v>
      </c>
      <c r="P64" s="6"/>
      <c r="Q64" s="6">
        <f t="shared" si="1"/>
        <v>4786161160</v>
      </c>
    </row>
    <row r="65" spans="1:17">
      <c r="A65" s="1" t="s">
        <v>109</v>
      </c>
      <c r="C65" s="6">
        <v>137573</v>
      </c>
      <c r="D65" s="6"/>
      <c r="E65" s="6">
        <v>123774001675</v>
      </c>
      <c r="F65" s="6"/>
      <c r="G65" s="6">
        <v>121558102349</v>
      </c>
      <c r="H65" s="6"/>
      <c r="I65" s="6">
        <f t="shared" si="0"/>
        <v>2215899326</v>
      </c>
      <c r="J65" s="6"/>
      <c r="K65" s="6">
        <v>137573</v>
      </c>
      <c r="L65" s="6"/>
      <c r="M65" s="6">
        <v>123774001675</v>
      </c>
      <c r="N65" s="6"/>
      <c r="O65" s="6">
        <v>115789336508</v>
      </c>
      <c r="P65" s="6"/>
      <c r="Q65" s="6">
        <f t="shared" si="1"/>
        <v>7984665167</v>
      </c>
    </row>
    <row r="66" spans="1:17">
      <c r="A66" s="1" t="s">
        <v>112</v>
      </c>
      <c r="C66" s="6">
        <v>260572</v>
      </c>
      <c r="D66" s="6"/>
      <c r="E66" s="6">
        <v>230564422622</v>
      </c>
      <c r="F66" s="6"/>
      <c r="G66" s="6">
        <v>225911450206</v>
      </c>
      <c r="H66" s="6"/>
      <c r="I66" s="6">
        <f t="shared" si="0"/>
        <v>4652972416</v>
      </c>
      <c r="J66" s="6"/>
      <c r="K66" s="6">
        <v>260572</v>
      </c>
      <c r="L66" s="6"/>
      <c r="M66" s="6">
        <v>230564422622</v>
      </c>
      <c r="N66" s="6"/>
      <c r="O66" s="6">
        <v>214307676891</v>
      </c>
      <c r="P66" s="6"/>
      <c r="Q66" s="6">
        <f t="shared" si="1"/>
        <v>16256745731</v>
      </c>
    </row>
    <row r="67" spans="1:17">
      <c r="A67" s="1" t="s">
        <v>118</v>
      </c>
      <c r="C67" s="6">
        <v>108400</v>
      </c>
      <c r="D67" s="6"/>
      <c r="E67" s="6">
        <v>86823500387</v>
      </c>
      <c r="F67" s="6"/>
      <c r="G67" s="6">
        <v>85587964369</v>
      </c>
      <c r="H67" s="6"/>
      <c r="I67" s="6">
        <f t="shared" si="0"/>
        <v>1235536018</v>
      </c>
      <c r="J67" s="6"/>
      <c r="K67" s="6">
        <v>108400</v>
      </c>
      <c r="L67" s="6"/>
      <c r="M67" s="6">
        <v>86823500387</v>
      </c>
      <c r="N67" s="6"/>
      <c r="O67" s="6">
        <v>83896432461</v>
      </c>
      <c r="P67" s="6"/>
      <c r="Q67" s="6">
        <f t="shared" si="1"/>
        <v>2927067926</v>
      </c>
    </row>
    <row r="68" spans="1:17">
      <c r="A68" s="1" t="s">
        <v>100</v>
      </c>
      <c r="C68" s="6">
        <v>100000</v>
      </c>
      <c r="D68" s="6"/>
      <c r="E68" s="6">
        <v>96990417300</v>
      </c>
      <c r="F68" s="6"/>
      <c r="G68" s="6">
        <v>95382708750</v>
      </c>
      <c r="H68" s="6"/>
      <c r="I68" s="6">
        <f t="shared" si="0"/>
        <v>1607708550</v>
      </c>
      <c r="J68" s="6"/>
      <c r="K68" s="6">
        <v>100000</v>
      </c>
      <c r="L68" s="6"/>
      <c r="M68" s="6">
        <v>96990417300</v>
      </c>
      <c r="N68" s="6"/>
      <c r="O68" s="6">
        <v>93375417500</v>
      </c>
      <c r="P68" s="6"/>
      <c r="Q68" s="6">
        <f t="shared" si="1"/>
        <v>3614999800</v>
      </c>
    </row>
    <row r="69" spans="1:17">
      <c r="A69" s="1" t="s">
        <v>115</v>
      </c>
      <c r="C69" s="6">
        <v>71979</v>
      </c>
      <c r="D69" s="6"/>
      <c r="E69" s="6">
        <v>61493468208</v>
      </c>
      <c r="F69" s="6"/>
      <c r="G69" s="6">
        <v>60410380603</v>
      </c>
      <c r="H69" s="6"/>
      <c r="I69" s="6">
        <f t="shared" si="0"/>
        <v>1083087605</v>
      </c>
      <c r="J69" s="6"/>
      <c r="K69" s="6">
        <v>71979</v>
      </c>
      <c r="L69" s="6"/>
      <c r="M69" s="6">
        <v>61493468208</v>
      </c>
      <c r="N69" s="6"/>
      <c r="O69" s="6">
        <v>57005646087</v>
      </c>
      <c r="P69" s="6"/>
      <c r="Q69" s="6">
        <f t="shared" si="1"/>
        <v>4487822121</v>
      </c>
    </row>
    <row r="70" spans="1:17">
      <c r="A70" s="1" t="s">
        <v>121</v>
      </c>
      <c r="C70" s="6">
        <v>16800</v>
      </c>
      <c r="D70" s="6"/>
      <c r="E70" s="6">
        <v>14082231132</v>
      </c>
      <c r="F70" s="6"/>
      <c r="G70" s="6">
        <v>13882683307</v>
      </c>
      <c r="H70" s="6"/>
      <c r="I70" s="6">
        <f t="shared" si="0"/>
        <v>199547825</v>
      </c>
      <c r="J70" s="6"/>
      <c r="K70" s="6">
        <v>16800</v>
      </c>
      <c r="L70" s="6"/>
      <c r="M70" s="6">
        <v>14082231132</v>
      </c>
      <c r="N70" s="6"/>
      <c r="O70" s="6">
        <v>13572029475</v>
      </c>
      <c r="P70" s="6"/>
      <c r="Q70" s="6">
        <f t="shared" si="1"/>
        <v>510201657</v>
      </c>
    </row>
    <row r="71" spans="1:17">
      <c r="A71" s="1" t="s">
        <v>78</v>
      </c>
      <c r="C71" s="6">
        <v>54500</v>
      </c>
      <c r="D71" s="6"/>
      <c r="E71" s="6">
        <v>42325747067</v>
      </c>
      <c r="F71" s="6"/>
      <c r="G71" s="6">
        <v>41620644890</v>
      </c>
      <c r="H71" s="6"/>
      <c r="I71" s="6">
        <f t="shared" si="0"/>
        <v>705102177</v>
      </c>
      <c r="J71" s="6"/>
      <c r="K71" s="6">
        <v>54500</v>
      </c>
      <c r="L71" s="6"/>
      <c r="M71" s="6">
        <v>42325747067</v>
      </c>
      <c r="N71" s="6"/>
      <c r="O71" s="6">
        <v>40640958822</v>
      </c>
      <c r="P71" s="6"/>
      <c r="Q71" s="6">
        <f t="shared" si="1"/>
        <v>1684788245</v>
      </c>
    </row>
    <row r="72" spans="1:17">
      <c r="A72" s="1" t="s">
        <v>82</v>
      </c>
      <c r="C72" s="6">
        <v>52200</v>
      </c>
      <c r="D72" s="6"/>
      <c r="E72" s="6">
        <v>39924196427</v>
      </c>
      <c r="F72" s="6"/>
      <c r="G72" s="6">
        <v>39229018451</v>
      </c>
      <c r="H72" s="6"/>
      <c r="I72" s="6">
        <f t="shared" si="0"/>
        <v>695177976</v>
      </c>
      <c r="J72" s="6"/>
      <c r="K72" s="6">
        <v>52200</v>
      </c>
      <c r="L72" s="6"/>
      <c r="M72" s="6">
        <v>39924196427</v>
      </c>
      <c r="N72" s="6"/>
      <c r="O72" s="6">
        <v>38306042692</v>
      </c>
      <c r="P72" s="6"/>
      <c r="Q72" s="6">
        <f t="shared" si="1"/>
        <v>1618153735</v>
      </c>
    </row>
    <row r="73" spans="1:17">
      <c r="A73" s="1" t="s">
        <v>85</v>
      </c>
      <c r="C73" s="6">
        <v>15000</v>
      </c>
      <c r="D73" s="6"/>
      <c r="E73" s="6">
        <v>11162626407</v>
      </c>
      <c r="F73" s="6"/>
      <c r="G73" s="6">
        <v>10976060228</v>
      </c>
      <c r="H73" s="6"/>
      <c r="I73" s="6">
        <f t="shared" ref="I73:I77" si="2">E73-G73</f>
        <v>186566179</v>
      </c>
      <c r="J73" s="6"/>
      <c r="K73" s="6">
        <v>15000</v>
      </c>
      <c r="L73" s="6"/>
      <c r="M73" s="6">
        <v>11162626407</v>
      </c>
      <c r="N73" s="6"/>
      <c r="O73" s="6">
        <v>10697088493</v>
      </c>
      <c r="P73" s="6"/>
      <c r="Q73" s="6">
        <f t="shared" ref="Q73:Q77" si="3">M73-O73</f>
        <v>465537914</v>
      </c>
    </row>
    <row r="74" spans="1:17">
      <c r="A74" s="1" t="s">
        <v>133</v>
      </c>
      <c r="C74" s="6">
        <v>77232</v>
      </c>
      <c r="D74" s="6"/>
      <c r="E74" s="6">
        <v>47581732647</v>
      </c>
      <c r="F74" s="6"/>
      <c r="G74" s="6">
        <v>47609650474</v>
      </c>
      <c r="H74" s="6"/>
      <c r="I74" s="6">
        <f t="shared" si="2"/>
        <v>-27917827</v>
      </c>
      <c r="J74" s="6"/>
      <c r="K74" s="6">
        <v>77232</v>
      </c>
      <c r="L74" s="6"/>
      <c r="M74" s="6">
        <v>47581732647</v>
      </c>
      <c r="N74" s="6"/>
      <c r="O74" s="6">
        <v>47609650474</v>
      </c>
      <c r="P74" s="6"/>
      <c r="Q74" s="6">
        <f>M74-O74</f>
        <v>-27917827</v>
      </c>
    </row>
    <row r="75" spans="1:17">
      <c r="A75" s="1" t="s">
        <v>135</v>
      </c>
      <c r="C75" s="6">
        <v>69916</v>
      </c>
      <c r="D75" s="6"/>
      <c r="E75" s="6">
        <v>44494866171</v>
      </c>
      <c r="F75" s="6"/>
      <c r="G75" s="6">
        <v>44480904922</v>
      </c>
      <c r="H75" s="6"/>
      <c r="I75" s="6">
        <f>E75-G75</f>
        <v>13961249</v>
      </c>
      <c r="J75" s="6"/>
      <c r="K75" s="6">
        <v>69916</v>
      </c>
      <c r="L75" s="6"/>
      <c r="M75" s="6">
        <v>44494866171</v>
      </c>
      <c r="N75" s="6"/>
      <c r="O75" s="6">
        <v>44480904922</v>
      </c>
      <c r="P75" s="6"/>
      <c r="Q75" s="6">
        <f t="shared" si="3"/>
        <v>13961249</v>
      </c>
    </row>
    <row r="76" spans="1:17">
      <c r="A76" s="1" t="s">
        <v>103</v>
      </c>
      <c r="C76" s="6">
        <v>12525</v>
      </c>
      <c r="D76" s="6"/>
      <c r="E76" s="6">
        <v>7447392665</v>
      </c>
      <c r="F76" s="6"/>
      <c r="G76" s="6">
        <v>7349840599</v>
      </c>
      <c r="H76" s="6"/>
      <c r="I76" s="6">
        <f t="shared" si="2"/>
        <v>97552066</v>
      </c>
      <c r="J76" s="6"/>
      <c r="K76" s="6">
        <v>12525</v>
      </c>
      <c r="L76" s="6"/>
      <c r="M76" s="6">
        <v>7447392665</v>
      </c>
      <c r="N76" s="6"/>
      <c r="O76" s="6">
        <v>7117934191</v>
      </c>
      <c r="P76" s="6"/>
      <c r="Q76" s="6">
        <f>M76-O76</f>
        <v>329458474</v>
      </c>
    </row>
    <row r="77" spans="1:17">
      <c r="A77" s="1" t="s">
        <v>136</v>
      </c>
      <c r="C77" s="6">
        <v>100000</v>
      </c>
      <c r="D77" s="6"/>
      <c r="E77" s="6">
        <v>60775982356</v>
      </c>
      <c r="F77" s="6"/>
      <c r="G77" s="6">
        <v>60690997238</v>
      </c>
      <c r="H77" s="6"/>
      <c r="I77" s="6">
        <f t="shared" si="2"/>
        <v>84985118</v>
      </c>
      <c r="J77" s="6"/>
      <c r="K77" s="6">
        <v>100000</v>
      </c>
      <c r="L77" s="6"/>
      <c r="M77" s="6">
        <v>60775982356</v>
      </c>
      <c r="N77" s="6"/>
      <c r="O77" s="6">
        <v>60690997238</v>
      </c>
      <c r="P77" s="6"/>
      <c r="Q77" s="6">
        <f t="shared" si="3"/>
        <v>84985118</v>
      </c>
    </row>
    <row r="78" spans="1:17" ht="24.75" thickBot="1">
      <c r="C78" s="6"/>
      <c r="D78" s="6"/>
      <c r="E78" s="7">
        <f>SUM(E8:E77)</f>
        <v>3328896878295</v>
      </c>
      <c r="F78" s="6"/>
      <c r="G78" s="7">
        <f>SUM(SUM(G8:G77))</f>
        <v>3555154179121</v>
      </c>
      <c r="H78" s="6"/>
      <c r="I78" s="7">
        <f>SUM(I8:I77)</f>
        <v>-226257300826</v>
      </c>
      <c r="J78" s="6"/>
      <c r="K78" s="6"/>
      <c r="L78" s="6"/>
      <c r="M78" s="7">
        <f>SUM(M8:M77)</f>
        <v>3328896878295</v>
      </c>
      <c r="N78" s="6"/>
      <c r="O78" s="7">
        <f>SUM(O8:O77)</f>
        <v>3260407721158</v>
      </c>
      <c r="P78" s="6"/>
      <c r="Q78" s="7">
        <f>SUM(Q8:Q77)</f>
        <v>68489157137</v>
      </c>
    </row>
    <row r="79" spans="1:17" ht="24.75" thickTop="1"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>
      <c r="G80" s="3"/>
      <c r="I80" s="3"/>
      <c r="O80" s="3"/>
      <c r="Q80" s="3"/>
    </row>
    <row r="81" spans="7:17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3" spans="7:17"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7:17">
      <c r="G84" s="3"/>
      <c r="I84" s="3"/>
      <c r="O84" s="3"/>
      <c r="Q84" s="3"/>
    </row>
    <row r="85" spans="7:17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35"/>
  <sheetViews>
    <sheetView rightToLeft="1" workbookViewId="0">
      <selection activeCell="G35" sqref="G35"/>
    </sheetView>
  </sheetViews>
  <sheetFormatPr defaultRowHeight="24"/>
  <cols>
    <col min="1" max="1" width="30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4.28515625" style="1" bestFit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1" t="s">
        <v>3</v>
      </c>
      <c r="C6" s="22" t="s">
        <v>157</v>
      </c>
      <c r="D6" s="22" t="s">
        <v>157</v>
      </c>
      <c r="E6" s="22" t="s">
        <v>157</v>
      </c>
      <c r="F6" s="22" t="s">
        <v>157</v>
      </c>
      <c r="G6" s="22" t="s">
        <v>157</v>
      </c>
      <c r="H6" s="22" t="s">
        <v>157</v>
      </c>
      <c r="I6" s="22" t="s">
        <v>157</v>
      </c>
      <c r="K6" s="22" t="s">
        <v>158</v>
      </c>
      <c r="L6" s="22" t="s">
        <v>158</v>
      </c>
      <c r="M6" s="22" t="s">
        <v>158</v>
      </c>
      <c r="N6" s="22" t="s">
        <v>158</v>
      </c>
      <c r="O6" s="22" t="s">
        <v>158</v>
      </c>
      <c r="P6" s="22" t="s">
        <v>158</v>
      </c>
      <c r="Q6" s="22" t="s">
        <v>158</v>
      </c>
    </row>
    <row r="7" spans="1:17" ht="24.75">
      <c r="A7" s="22" t="s">
        <v>3</v>
      </c>
      <c r="C7" s="22" t="s">
        <v>7</v>
      </c>
      <c r="E7" s="22" t="s">
        <v>192</v>
      </c>
      <c r="G7" s="22" t="s">
        <v>193</v>
      </c>
      <c r="I7" s="22" t="s">
        <v>195</v>
      </c>
      <c r="K7" s="22" t="s">
        <v>7</v>
      </c>
      <c r="M7" s="22" t="s">
        <v>192</v>
      </c>
      <c r="O7" s="22" t="s">
        <v>193</v>
      </c>
      <c r="Q7" s="22" t="s">
        <v>195</v>
      </c>
    </row>
    <row r="8" spans="1:17">
      <c r="A8" s="1" t="s">
        <v>32</v>
      </c>
      <c r="C8" s="6">
        <v>3315372</v>
      </c>
      <c r="D8" s="6"/>
      <c r="E8" s="6">
        <v>29860808022</v>
      </c>
      <c r="F8" s="6"/>
      <c r="G8" s="6">
        <v>22080825033</v>
      </c>
      <c r="H8" s="6"/>
      <c r="I8" s="6">
        <f>E8-G8</f>
        <v>7779982989</v>
      </c>
      <c r="J8" s="6"/>
      <c r="K8" s="6">
        <v>3869557</v>
      </c>
      <c r="L8" s="6"/>
      <c r="M8" s="6">
        <v>34794601146</v>
      </c>
      <c r="N8" s="6"/>
      <c r="O8" s="6">
        <v>25771772010</v>
      </c>
      <c r="P8" s="6"/>
      <c r="Q8" s="6">
        <f>M8-O8</f>
        <v>9022829136</v>
      </c>
    </row>
    <row r="9" spans="1:17">
      <c r="A9" s="1" t="s">
        <v>29</v>
      </c>
      <c r="C9" s="6">
        <v>441786</v>
      </c>
      <c r="D9" s="6"/>
      <c r="E9" s="6">
        <v>4630519471</v>
      </c>
      <c r="F9" s="6"/>
      <c r="G9" s="6">
        <v>4303975050</v>
      </c>
      <c r="H9" s="6"/>
      <c r="I9" s="6">
        <f t="shared" ref="I9:I27" si="0">E9-G9</f>
        <v>326544421</v>
      </c>
      <c r="J9" s="6"/>
      <c r="K9" s="6">
        <v>1500144</v>
      </c>
      <c r="L9" s="6"/>
      <c r="M9" s="6">
        <v>17183584738</v>
      </c>
      <c r="N9" s="6"/>
      <c r="O9" s="6">
        <v>14614258830</v>
      </c>
      <c r="P9" s="6"/>
      <c r="Q9" s="6">
        <f t="shared" ref="Q9:Q27" si="1">M9-O9</f>
        <v>2569325908</v>
      </c>
    </row>
    <row r="10" spans="1:17">
      <c r="A10" s="1" t="s">
        <v>62</v>
      </c>
      <c r="C10" s="6">
        <v>6358289</v>
      </c>
      <c r="D10" s="6"/>
      <c r="E10" s="6">
        <v>41514786867</v>
      </c>
      <c r="F10" s="6"/>
      <c r="G10" s="6">
        <v>45760109986</v>
      </c>
      <c r="H10" s="6"/>
      <c r="I10" s="6">
        <f t="shared" si="0"/>
        <v>-4245323119</v>
      </c>
      <c r="J10" s="6"/>
      <c r="K10" s="6">
        <v>6358289</v>
      </c>
      <c r="L10" s="6"/>
      <c r="M10" s="6">
        <v>41514786867</v>
      </c>
      <c r="N10" s="6"/>
      <c r="O10" s="6">
        <v>45760109986</v>
      </c>
      <c r="P10" s="6"/>
      <c r="Q10" s="6">
        <f t="shared" si="1"/>
        <v>-4245323119</v>
      </c>
    </row>
    <row r="11" spans="1:17">
      <c r="A11" s="1" t="s">
        <v>196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4303548</v>
      </c>
      <c r="L11" s="6"/>
      <c r="M11" s="6">
        <v>36731995086</v>
      </c>
      <c r="N11" s="6"/>
      <c r="O11" s="6">
        <v>32769034872</v>
      </c>
      <c r="P11" s="6"/>
      <c r="Q11" s="6">
        <f t="shared" si="1"/>
        <v>3962960214</v>
      </c>
    </row>
    <row r="12" spans="1:17">
      <c r="A12" s="1" t="s">
        <v>197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1120448</v>
      </c>
      <c r="L12" s="6"/>
      <c r="M12" s="6">
        <v>49266561837</v>
      </c>
      <c r="N12" s="6"/>
      <c r="O12" s="6">
        <v>29589926885</v>
      </c>
      <c r="P12" s="6"/>
      <c r="Q12" s="6">
        <f t="shared" si="1"/>
        <v>19676634952</v>
      </c>
    </row>
    <row r="13" spans="1:17">
      <c r="A13" s="1" t="s">
        <v>198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3569950</v>
      </c>
      <c r="L13" s="6"/>
      <c r="M13" s="6">
        <v>12848250050</v>
      </c>
      <c r="N13" s="6"/>
      <c r="O13" s="6">
        <v>12848250050</v>
      </c>
      <c r="P13" s="6"/>
      <c r="Q13" s="6">
        <f t="shared" si="1"/>
        <v>0</v>
      </c>
    </row>
    <row r="14" spans="1:17">
      <c r="A14" s="1" t="s">
        <v>199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767307</v>
      </c>
      <c r="L14" s="6"/>
      <c r="M14" s="6">
        <v>13370324475</v>
      </c>
      <c r="N14" s="6"/>
      <c r="O14" s="6">
        <v>8908820992</v>
      </c>
      <c r="P14" s="6"/>
      <c r="Q14" s="6">
        <f t="shared" si="1"/>
        <v>4461503483</v>
      </c>
    </row>
    <row r="15" spans="1:17">
      <c r="A15" s="1" t="s">
        <v>19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88962</v>
      </c>
      <c r="L15" s="6"/>
      <c r="M15" s="6">
        <v>8396682608</v>
      </c>
      <c r="N15" s="6"/>
      <c r="O15" s="6">
        <v>7454874594</v>
      </c>
      <c r="P15" s="6"/>
      <c r="Q15" s="6">
        <f t="shared" si="1"/>
        <v>941808014</v>
      </c>
    </row>
    <row r="16" spans="1:17">
      <c r="A16" s="1" t="s">
        <v>200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795255</v>
      </c>
      <c r="L16" s="6"/>
      <c r="M16" s="6">
        <v>26993529786</v>
      </c>
      <c r="N16" s="6"/>
      <c r="O16" s="6">
        <v>23755223144</v>
      </c>
      <c r="P16" s="6"/>
      <c r="Q16" s="6">
        <f t="shared" si="1"/>
        <v>3238306642</v>
      </c>
    </row>
    <row r="17" spans="1:19">
      <c r="A17" s="1" t="s">
        <v>201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1366288</v>
      </c>
      <c r="L17" s="6"/>
      <c r="M17" s="6">
        <v>18199325293</v>
      </c>
      <c r="N17" s="6"/>
      <c r="O17" s="6">
        <v>15279284097</v>
      </c>
      <c r="P17" s="6"/>
      <c r="Q17" s="6">
        <f t="shared" si="1"/>
        <v>2920041196</v>
      </c>
    </row>
    <row r="18" spans="1:19">
      <c r="A18" s="1" t="s">
        <v>202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7284110</v>
      </c>
      <c r="L18" s="6"/>
      <c r="M18" s="6">
        <v>34919248670</v>
      </c>
      <c r="N18" s="6"/>
      <c r="O18" s="6">
        <v>25950918051</v>
      </c>
      <c r="P18" s="6"/>
      <c r="Q18" s="6">
        <f t="shared" si="1"/>
        <v>8968330619</v>
      </c>
    </row>
    <row r="19" spans="1:19">
      <c r="A19" s="1" t="s">
        <v>65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1595723</v>
      </c>
      <c r="L19" s="6"/>
      <c r="M19" s="6">
        <v>31380044676</v>
      </c>
      <c r="N19" s="6"/>
      <c r="O19" s="6">
        <v>29297639447</v>
      </c>
      <c r="P19" s="6"/>
      <c r="Q19" s="6">
        <f t="shared" si="1"/>
        <v>2082405229</v>
      </c>
    </row>
    <row r="20" spans="1:19">
      <c r="A20" s="1" t="s">
        <v>203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65454</v>
      </c>
      <c r="L20" s="6"/>
      <c r="M20" s="6">
        <v>34877204952</v>
      </c>
      <c r="N20" s="6"/>
      <c r="O20" s="6">
        <v>28921842542</v>
      </c>
      <c r="P20" s="6"/>
      <c r="Q20" s="6">
        <f t="shared" si="1"/>
        <v>5955362410</v>
      </c>
    </row>
    <row r="21" spans="1:19">
      <c r="A21" s="1" t="s">
        <v>46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329789</v>
      </c>
      <c r="L21" s="6"/>
      <c r="M21" s="6">
        <v>5134384181</v>
      </c>
      <c r="N21" s="6"/>
      <c r="O21" s="6">
        <v>4179791133</v>
      </c>
      <c r="P21" s="6"/>
      <c r="Q21" s="20">
        <f t="shared" si="1"/>
        <v>954593048</v>
      </c>
    </row>
    <row r="22" spans="1:19">
      <c r="A22" s="1" t="s">
        <v>88</v>
      </c>
      <c r="C22" s="6">
        <v>133280</v>
      </c>
      <c r="D22" s="6"/>
      <c r="E22" s="6">
        <v>133280000000</v>
      </c>
      <c r="F22" s="6"/>
      <c r="G22" s="6">
        <v>126564256164</v>
      </c>
      <c r="H22" s="6"/>
      <c r="I22" s="6">
        <f t="shared" si="0"/>
        <v>6715743836</v>
      </c>
      <c r="J22" s="6"/>
      <c r="K22" s="6">
        <v>133280</v>
      </c>
      <c r="L22" s="6"/>
      <c r="M22" s="6">
        <v>133280000000</v>
      </c>
      <c r="N22" s="6"/>
      <c r="O22" s="6">
        <v>126564256164</v>
      </c>
      <c r="P22" s="6"/>
      <c r="Q22" s="6">
        <f t="shared" si="1"/>
        <v>6715743836</v>
      </c>
    </row>
    <row r="23" spans="1:19">
      <c r="A23" s="1" t="s">
        <v>124</v>
      </c>
      <c r="C23" s="6">
        <v>215000</v>
      </c>
      <c r="D23" s="6"/>
      <c r="E23" s="6">
        <v>215000000000</v>
      </c>
      <c r="F23" s="6"/>
      <c r="G23" s="6">
        <v>212488979390</v>
      </c>
      <c r="H23" s="6"/>
      <c r="I23" s="6">
        <f t="shared" si="0"/>
        <v>2511020610</v>
      </c>
      <c r="J23" s="6"/>
      <c r="K23" s="6">
        <v>215000</v>
      </c>
      <c r="L23" s="6"/>
      <c r="M23" s="6">
        <v>215000000000</v>
      </c>
      <c r="N23" s="6"/>
      <c r="O23" s="6">
        <v>212488979390</v>
      </c>
      <c r="P23" s="6"/>
      <c r="Q23" s="6">
        <f t="shared" si="1"/>
        <v>2511020610</v>
      </c>
    </row>
    <row r="24" spans="1:19">
      <c r="A24" s="1" t="s">
        <v>204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60440</v>
      </c>
      <c r="L24" s="6"/>
      <c r="M24" s="6">
        <v>60440000000</v>
      </c>
      <c r="N24" s="6"/>
      <c r="O24" s="6">
        <v>57665020720</v>
      </c>
      <c r="P24" s="6"/>
      <c r="Q24" s="6">
        <f t="shared" si="1"/>
        <v>2774979280</v>
      </c>
    </row>
    <row r="25" spans="1:19">
      <c r="A25" s="1" t="s">
        <v>205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32215</v>
      </c>
      <c r="L25" s="6"/>
      <c r="M25" s="6">
        <v>32215000000</v>
      </c>
      <c r="N25" s="6"/>
      <c r="O25" s="6">
        <v>31277994185</v>
      </c>
      <c r="P25" s="6"/>
      <c r="Q25" s="6">
        <f t="shared" si="1"/>
        <v>937005815</v>
      </c>
    </row>
    <row r="26" spans="1:19">
      <c r="A26" s="1" t="s">
        <v>206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67467</v>
      </c>
      <c r="L26" s="6"/>
      <c r="M26" s="6">
        <v>67467000000</v>
      </c>
      <c r="N26" s="6"/>
      <c r="O26" s="6">
        <v>66405849907</v>
      </c>
      <c r="P26" s="6"/>
      <c r="Q26" s="6">
        <f t="shared" si="1"/>
        <v>1061150093</v>
      </c>
    </row>
    <row r="27" spans="1:19">
      <c r="A27" s="1" t="s">
        <v>112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100000</v>
      </c>
      <c r="L27" s="6"/>
      <c r="M27" s="6">
        <v>86698790188</v>
      </c>
      <c r="N27" s="6"/>
      <c r="O27" s="6">
        <v>82245090375</v>
      </c>
      <c r="P27" s="6"/>
      <c r="Q27" s="6">
        <f t="shared" si="1"/>
        <v>4453699813</v>
      </c>
    </row>
    <row r="28" spans="1:19" ht="24.75" thickBot="1">
      <c r="C28" s="4"/>
      <c r="D28" s="4"/>
      <c r="E28" s="10">
        <f>SUM(E8:E27)</f>
        <v>424286114360</v>
      </c>
      <c r="F28" s="4"/>
      <c r="G28" s="10">
        <f>SUM(G8:G27)</f>
        <v>411198145623</v>
      </c>
      <c r="H28" s="4"/>
      <c r="I28" s="10">
        <f>SUM(I8:I27)</f>
        <v>13087968737</v>
      </c>
      <c r="J28" s="4"/>
      <c r="K28" s="4"/>
      <c r="L28" s="4"/>
      <c r="M28" s="10">
        <f>SUM(M8:M27)</f>
        <v>960711314553</v>
      </c>
      <c r="N28" s="4"/>
      <c r="O28" s="10">
        <f>SUM(O8:O27)</f>
        <v>881748937374</v>
      </c>
      <c r="P28" s="4"/>
      <c r="Q28" s="10">
        <f>SUM(Q8:Q27)</f>
        <v>78962377179</v>
      </c>
    </row>
    <row r="29" spans="1:19" ht="24.75" thickTop="1">
      <c r="G29" s="6"/>
      <c r="H29" s="6"/>
      <c r="I29" s="6"/>
      <c r="J29" s="14"/>
      <c r="K29" s="14"/>
      <c r="L29" s="14"/>
      <c r="M29" s="14"/>
      <c r="N29" s="14"/>
      <c r="O29" s="6"/>
      <c r="P29" s="6"/>
      <c r="Q29" s="6"/>
    </row>
    <row r="30" spans="1:19">
      <c r="G30" s="5"/>
      <c r="H30" s="4"/>
      <c r="I30" s="5"/>
      <c r="O30" s="5"/>
      <c r="P30" s="4"/>
      <c r="Q30" s="5"/>
    </row>
    <row r="31" spans="1:19">
      <c r="G31" s="4"/>
      <c r="H31" s="4"/>
      <c r="I31" s="4"/>
      <c r="O31" s="4"/>
      <c r="P31" s="4"/>
      <c r="Q31" s="5"/>
      <c r="S31" s="3"/>
    </row>
    <row r="32" spans="1:19">
      <c r="G32" s="4"/>
      <c r="H32" s="4"/>
      <c r="I32" s="4"/>
      <c r="O32" s="4"/>
      <c r="P32" s="4"/>
      <c r="Q32" s="4"/>
      <c r="S32" s="3"/>
    </row>
    <row r="33" spans="7:19">
      <c r="G33" s="6"/>
      <c r="H33" s="6"/>
      <c r="I33" s="6"/>
      <c r="J33" s="14"/>
      <c r="K33" s="14"/>
      <c r="L33" s="14"/>
      <c r="M33" s="14"/>
      <c r="N33" s="14"/>
      <c r="O33" s="6"/>
      <c r="P33" s="6"/>
      <c r="Q33" s="6"/>
      <c r="S33" s="3"/>
    </row>
    <row r="34" spans="7:19">
      <c r="G34" s="5"/>
      <c r="H34" s="4"/>
      <c r="I34" s="5"/>
      <c r="O34" s="5"/>
      <c r="P34" s="4"/>
      <c r="Q34" s="5"/>
      <c r="S34" s="3"/>
    </row>
    <row r="35" spans="7:19">
      <c r="G35" s="4"/>
      <c r="H35" s="4"/>
      <c r="I35" s="4"/>
      <c r="O35" s="4"/>
      <c r="P35" s="4"/>
      <c r="Q3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3"/>
  <sheetViews>
    <sheetView rightToLeft="1" workbookViewId="0">
      <selection activeCell="E77" sqref="E77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>
      <c r="A3" s="23" t="s">
        <v>155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>
      <c r="A6" s="21" t="s">
        <v>3</v>
      </c>
      <c r="C6" s="22" t="s">
        <v>157</v>
      </c>
      <c r="D6" s="22" t="s">
        <v>157</v>
      </c>
      <c r="E6" s="22" t="s">
        <v>157</v>
      </c>
      <c r="F6" s="22" t="s">
        <v>157</v>
      </c>
      <c r="G6" s="22" t="s">
        <v>157</v>
      </c>
      <c r="H6" s="22" t="s">
        <v>157</v>
      </c>
      <c r="I6" s="22" t="s">
        <v>157</v>
      </c>
      <c r="J6" s="22" t="s">
        <v>157</v>
      </c>
      <c r="K6" s="22" t="s">
        <v>157</v>
      </c>
      <c r="M6" s="22" t="s">
        <v>158</v>
      </c>
      <c r="N6" s="22" t="s">
        <v>158</v>
      </c>
      <c r="O6" s="22" t="s">
        <v>158</v>
      </c>
      <c r="P6" s="22" t="s">
        <v>158</v>
      </c>
      <c r="Q6" s="22" t="s">
        <v>158</v>
      </c>
      <c r="R6" s="22" t="s">
        <v>158</v>
      </c>
      <c r="S6" s="22" t="s">
        <v>158</v>
      </c>
      <c r="T6" s="22" t="s">
        <v>158</v>
      </c>
      <c r="U6" s="22" t="s">
        <v>158</v>
      </c>
    </row>
    <row r="7" spans="1:21" ht="24.75">
      <c r="A7" s="22" t="s">
        <v>3</v>
      </c>
      <c r="C7" s="22" t="s">
        <v>207</v>
      </c>
      <c r="E7" s="22" t="s">
        <v>208</v>
      </c>
      <c r="G7" s="22" t="s">
        <v>209</v>
      </c>
      <c r="I7" s="22" t="s">
        <v>145</v>
      </c>
      <c r="K7" s="22" t="s">
        <v>210</v>
      </c>
      <c r="M7" s="22" t="s">
        <v>207</v>
      </c>
      <c r="O7" s="22" t="s">
        <v>208</v>
      </c>
      <c r="Q7" s="22" t="s">
        <v>209</v>
      </c>
      <c r="S7" s="22" t="s">
        <v>145</v>
      </c>
      <c r="U7" s="22" t="s">
        <v>210</v>
      </c>
    </row>
    <row r="8" spans="1:21">
      <c r="A8" s="1" t="s">
        <v>32</v>
      </c>
      <c r="C8" s="6">
        <v>0</v>
      </c>
      <c r="D8" s="6"/>
      <c r="E8" s="6">
        <v>0</v>
      </c>
      <c r="F8" s="6"/>
      <c r="G8" s="6">
        <v>7779982989</v>
      </c>
      <c r="H8" s="6"/>
      <c r="I8" s="6">
        <f>C8+E8+G8</f>
        <v>7779982989</v>
      </c>
      <c r="J8" s="6"/>
      <c r="K8" s="8">
        <f>I8/$I$71</f>
        <v>-5.5710822934819833E-2</v>
      </c>
      <c r="L8" s="6"/>
      <c r="M8" s="6">
        <v>0</v>
      </c>
      <c r="N8" s="6"/>
      <c r="O8" s="6">
        <v>0</v>
      </c>
      <c r="P8" s="6"/>
      <c r="Q8" s="6">
        <v>9022829136</v>
      </c>
      <c r="R8" s="6"/>
      <c r="S8" s="6">
        <f>M8+O8+Q8</f>
        <v>9022829136</v>
      </c>
      <c r="T8" s="6"/>
      <c r="U8" s="8">
        <f>S8/$S$71</f>
        <v>4.3894401338019924E-2</v>
      </c>
    </row>
    <row r="9" spans="1:21">
      <c r="A9" s="1" t="s">
        <v>29</v>
      </c>
      <c r="C9" s="6">
        <v>0</v>
      </c>
      <c r="D9" s="6"/>
      <c r="E9" s="6">
        <v>0</v>
      </c>
      <c r="F9" s="6"/>
      <c r="G9" s="6">
        <v>326544421</v>
      </c>
      <c r="H9" s="6"/>
      <c r="I9" s="6">
        <f t="shared" ref="I9:I70" si="0">C9+E9+G9</f>
        <v>326544421</v>
      </c>
      <c r="J9" s="6"/>
      <c r="K9" s="8">
        <f t="shared" ref="K9:K70" si="1">I9/$I$71</f>
        <v>-2.338315963467496E-3</v>
      </c>
      <c r="L9" s="6"/>
      <c r="M9" s="6">
        <v>515814545</v>
      </c>
      <c r="N9" s="6"/>
      <c r="O9" s="6">
        <v>0</v>
      </c>
      <c r="P9" s="6"/>
      <c r="Q9" s="6">
        <v>2569325908</v>
      </c>
      <c r="R9" s="6"/>
      <c r="S9" s="6">
        <f t="shared" ref="S9:S69" si="2">M9+O9+Q9</f>
        <v>3085140453</v>
      </c>
      <c r="T9" s="6"/>
      <c r="U9" s="8">
        <f t="shared" ref="U9:U70" si="3">S9/$S$71</f>
        <v>1.5008639883008707E-2</v>
      </c>
    </row>
    <row r="10" spans="1:21">
      <c r="A10" s="1" t="s">
        <v>62</v>
      </c>
      <c r="C10" s="6">
        <v>0</v>
      </c>
      <c r="D10" s="6"/>
      <c r="E10" s="6">
        <v>0</v>
      </c>
      <c r="F10" s="6"/>
      <c r="G10" s="6">
        <v>-4245323119</v>
      </c>
      <c r="H10" s="6"/>
      <c r="I10" s="6">
        <f t="shared" si="0"/>
        <v>-4245323119</v>
      </c>
      <c r="J10" s="6"/>
      <c r="K10" s="8">
        <f t="shared" si="1"/>
        <v>3.0399866544451908E-2</v>
      </c>
      <c r="L10" s="6"/>
      <c r="M10" s="6">
        <v>0</v>
      </c>
      <c r="N10" s="6"/>
      <c r="O10" s="6">
        <v>0</v>
      </c>
      <c r="P10" s="6"/>
      <c r="Q10" s="6">
        <v>-4245323119</v>
      </c>
      <c r="R10" s="6"/>
      <c r="S10" s="6">
        <f t="shared" si="2"/>
        <v>-4245323119</v>
      </c>
      <c r="T10" s="6"/>
      <c r="U10" s="8">
        <f t="shared" si="3"/>
        <v>-2.0652714795569248E-2</v>
      </c>
    </row>
    <row r="11" spans="1:21">
      <c r="A11" s="1" t="s">
        <v>196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8">
        <f t="shared" si="1"/>
        <v>0</v>
      </c>
      <c r="L11" s="6"/>
      <c r="M11" s="6">
        <v>0</v>
      </c>
      <c r="N11" s="6"/>
      <c r="O11" s="6">
        <v>0</v>
      </c>
      <c r="P11" s="6"/>
      <c r="Q11" s="6">
        <v>3962960214</v>
      </c>
      <c r="R11" s="6"/>
      <c r="S11" s="6">
        <f t="shared" si="2"/>
        <v>3962960214</v>
      </c>
      <c r="T11" s="6"/>
      <c r="U11" s="8">
        <f t="shared" si="3"/>
        <v>1.927907128661838E-2</v>
      </c>
    </row>
    <row r="12" spans="1:21">
      <c r="A12" s="1" t="s">
        <v>197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8">
        <f t="shared" si="1"/>
        <v>0</v>
      </c>
      <c r="L12" s="6"/>
      <c r="M12" s="6">
        <v>0</v>
      </c>
      <c r="N12" s="6"/>
      <c r="O12" s="6">
        <v>0</v>
      </c>
      <c r="P12" s="6"/>
      <c r="Q12" s="6">
        <v>19676634952</v>
      </c>
      <c r="R12" s="6"/>
      <c r="S12" s="6">
        <f t="shared" si="2"/>
        <v>19676634952</v>
      </c>
      <c r="T12" s="6"/>
      <c r="U12" s="8">
        <f t="shared" si="3"/>
        <v>9.5723203725399497E-2</v>
      </c>
    </row>
    <row r="13" spans="1:21">
      <c r="A13" s="1" t="s">
        <v>198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8">
        <f t="shared" si="1"/>
        <v>0</v>
      </c>
      <c r="L13" s="6"/>
      <c r="M13" s="6">
        <v>0</v>
      </c>
      <c r="N13" s="6"/>
      <c r="O13" s="6">
        <v>0</v>
      </c>
      <c r="P13" s="6"/>
      <c r="Q13" s="6">
        <v>0</v>
      </c>
      <c r="R13" s="6"/>
      <c r="S13" s="6">
        <f t="shared" si="2"/>
        <v>0</v>
      </c>
      <c r="T13" s="6"/>
      <c r="U13" s="8">
        <f t="shared" si="3"/>
        <v>0</v>
      </c>
    </row>
    <row r="14" spans="1:21">
      <c r="A14" s="1" t="s">
        <v>199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8">
        <f t="shared" si="1"/>
        <v>0</v>
      </c>
      <c r="L14" s="6"/>
      <c r="M14" s="6">
        <v>0</v>
      </c>
      <c r="N14" s="6"/>
      <c r="O14" s="6">
        <v>0</v>
      </c>
      <c r="P14" s="6"/>
      <c r="Q14" s="6">
        <v>4461503483</v>
      </c>
      <c r="R14" s="6"/>
      <c r="S14" s="6">
        <f t="shared" si="2"/>
        <v>4461503483</v>
      </c>
      <c r="T14" s="6"/>
      <c r="U14" s="8">
        <f t="shared" si="3"/>
        <v>2.1704392436338798E-2</v>
      </c>
    </row>
    <row r="15" spans="1:21">
      <c r="A15" s="1" t="s">
        <v>19</v>
      </c>
      <c r="C15" s="6">
        <v>7599588203</v>
      </c>
      <c r="D15" s="6"/>
      <c r="E15" s="6">
        <v>-10505749434</v>
      </c>
      <c r="F15" s="6"/>
      <c r="G15" s="6">
        <v>0</v>
      </c>
      <c r="H15" s="6"/>
      <c r="I15" s="6">
        <f t="shared" si="0"/>
        <v>-2906161231</v>
      </c>
      <c r="J15" s="6"/>
      <c r="K15" s="8">
        <f t="shared" si="1"/>
        <v>2.0810409738580862E-2</v>
      </c>
      <c r="L15" s="6"/>
      <c r="M15" s="6">
        <v>7599588203</v>
      </c>
      <c r="N15" s="6"/>
      <c r="O15" s="6">
        <v>-9152736250</v>
      </c>
      <c r="P15" s="6"/>
      <c r="Q15" s="6">
        <v>941808014</v>
      </c>
      <c r="R15" s="6"/>
      <c r="S15" s="6">
        <f t="shared" si="2"/>
        <v>-611340033</v>
      </c>
      <c r="T15" s="6"/>
      <c r="U15" s="8">
        <f t="shared" si="3"/>
        <v>-2.9740566243723161E-3</v>
      </c>
    </row>
    <row r="16" spans="1:21">
      <c r="A16" s="1" t="s">
        <v>200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8">
        <f t="shared" si="1"/>
        <v>0</v>
      </c>
      <c r="L16" s="6"/>
      <c r="M16" s="6">
        <v>0</v>
      </c>
      <c r="N16" s="6"/>
      <c r="O16" s="6">
        <v>0</v>
      </c>
      <c r="P16" s="6"/>
      <c r="Q16" s="6">
        <v>3238306642</v>
      </c>
      <c r="R16" s="6"/>
      <c r="S16" s="6">
        <f t="shared" si="2"/>
        <v>3238306642</v>
      </c>
      <c r="T16" s="6"/>
      <c r="U16" s="8">
        <f t="shared" si="3"/>
        <v>1.5753765172432231E-2</v>
      </c>
    </row>
    <row r="17" spans="1:21">
      <c r="A17" s="1" t="s">
        <v>201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8">
        <f t="shared" si="1"/>
        <v>0</v>
      </c>
      <c r="L17" s="6"/>
      <c r="M17" s="6">
        <v>0</v>
      </c>
      <c r="N17" s="6"/>
      <c r="O17" s="6">
        <v>0</v>
      </c>
      <c r="P17" s="6"/>
      <c r="Q17" s="6">
        <v>2920041196</v>
      </c>
      <c r="R17" s="6"/>
      <c r="S17" s="6">
        <f t="shared" si="2"/>
        <v>2920041196</v>
      </c>
      <c r="T17" s="6"/>
      <c r="U17" s="8">
        <f t="shared" si="3"/>
        <v>1.4205462416369944E-2</v>
      </c>
    </row>
    <row r="18" spans="1:21">
      <c r="A18" s="1" t="s">
        <v>202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0</v>
      </c>
      <c r="N18" s="6"/>
      <c r="O18" s="6">
        <v>0</v>
      </c>
      <c r="P18" s="6"/>
      <c r="Q18" s="6">
        <v>8968330619</v>
      </c>
      <c r="R18" s="6"/>
      <c r="S18" s="6">
        <f t="shared" si="2"/>
        <v>8968330619</v>
      </c>
      <c r="T18" s="6"/>
      <c r="U18" s="8">
        <f t="shared" si="3"/>
        <v>4.3629276093878878E-2</v>
      </c>
    </row>
    <row r="19" spans="1:21">
      <c r="A19" s="1" t="s">
        <v>65</v>
      </c>
      <c r="C19" s="6">
        <v>8409717010</v>
      </c>
      <c r="D19" s="6"/>
      <c r="E19" s="6">
        <v>-25800718377</v>
      </c>
      <c r="F19" s="6"/>
      <c r="G19" s="6">
        <v>0</v>
      </c>
      <c r="H19" s="6"/>
      <c r="I19" s="6">
        <f t="shared" si="0"/>
        <v>-17391001367</v>
      </c>
      <c r="J19" s="6"/>
      <c r="K19" s="8">
        <f t="shared" si="1"/>
        <v>0.12453330543087472</v>
      </c>
      <c r="L19" s="6"/>
      <c r="M19" s="6">
        <v>8409717010</v>
      </c>
      <c r="N19" s="6"/>
      <c r="O19" s="6">
        <v>-9860756921</v>
      </c>
      <c r="P19" s="6"/>
      <c r="Q19" s="6">
        <v>2082405229</v>
      </c>
      <c r="R19" s="6"/>
      <c r="S19" s="6">
        <f t="shared" si="2"/>
        <v>631365318</v>
      </c>
      <c r="T19" s="6"/>
      <c r="U19" s="8">
        <f t="shared" si="3"/>
        <v>3.0714759463443056E-3</v>
      </c>
    </row>
    <row r="20" spans="1:21">
      <c r="A20" s="1" t="s">
        <v>203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8">
        <f t="shared" si="1"/>
        <v>0</v>
      </c>
      <c r="L20" s="6"/>
      <c r="M20" s="6">
        <v>0</v>
      </c>
      <c r="N20" s="6"/>
      <c r="O20" s="6">
        <v>0</v>
      </c>
      <c r="P20" s="6"/>
      <c r="Q20" s="6">
        <v>5955362410</v>
      </c>
      <c r="R20" s="6"/>
      <c r="S20" s="6">
        <f t="shared" si="2"/>
        <v>5955362410</v>
      </c>
      <c r="T20" s="6"/>
      <c r="U20" s="8">
        <f t="shared" si="3"/>
        <v>2.8971740880575348E-2</v>
      </c>
    </row>
    <row r="21" spans="1:21">
      <c r="A21" s="1" t="s">
        <v>46</v>
      </c>
      <c r="C21" s="6">
        <v>0</v>
      </c>
      <c r="D21" s="6"/>
      <c r="E21" s="6">
        <v>-3958109880</v>
      </c>
      <c r="F21" s="6"/>
      <c r="G21" s="6">
        <v>0</v>
      </c>
      <c r="H21" s="6"/>
      <c r="I21" s="6">
        <f t="shared" si="0"/>
        <v>-3958109880</v>
      </c>
      <c r="J21" s="6"/>
      <c r="K21" s="8">
        <f t="shared" si="1"/>
        <v>2.8343192908392743E-2</v>
      </c>
      <c r="L21" s="6"/>
      <c r="M21" s="6">
        <v>3005288635</v>
      </c>
      <c r="N21" s="6"/>
      <c r="O21" s="6">
        <v>-3106016779</v>
      </c>
      <c r="P21" s="6"/>
      <c r="Q21" s="6">
        <v>954593048</v>
      </c>
      <c r="R21" s="6"/>
      <c r="S21" s="6">
        <f t="shared" si="2"/>
        <v>853864904</v>
      </c>
      <c r="T21" s="6"/>
      <c r="U21" s="8">
        <f t="shared" si="3"/>
        <v>4.1538954378605728E-3</v>
      </c>
    </row>
    <row r="22" spans="1:21">
      <c r="A22" s="1" t="s">
        <v>17</v>
      </c>
      <c r="C22" s="6">
        <v>757747696</v>
      </c>
      <c r="D22" s="6"/>
      <c r="E22" s="6">
        <v>-4983760055</v>
      </c>
      <c r="F22" s="6"/>
      <c r="G22" s="6">
        <v>0</v>
      </c>
      <c r="H22" s="6"/>
      <c r="I22" s="6">
        <f t="shared" si="0"/>
        <v>-4226012359</v>
      </c>
      <c r="J22" s="6"/>
      <c r="K22" s="8">
        <f t="shared" si="1"/>
        <v>3.0261586250957966E-2</v>
      </c>
      <c r="L22" s="6"/>
      <c r="M22" s="6">
        <v>757747696</v>
      </c>
      <c r="N22" s="6"/>
      <c r="O22" s="6">
        <v>-6693165678</v>
      </c>
      <c r="P22" s="6"/>
      <c r="Q22" s="6">
        <v>0</v>
      </c>
      <c r="R22" s="6"/>
      <c r="S22" s="6">
        <f t="shared" si="2"/>
        <v>-5935417982</v>
      </c>
      <c r="T22" s="6"/>
      <c r="U22" s="8">
        <f t="shared" si="3"/>
        <v>-2.8874714913010885E-2</v>
      </c>
    </row>
    <row r="23" spans="1:21">
      <c r="A23" s="1" t="s">
        <v>40</v>
      </c>
      <c r="C23" s="6">
        <v>469246317</v>
      </c>
      <c r="D23" s="6"/>
      <c r="E23" s="6">
        <v>-4709910491</v>
      </c>
      <c r="F23" s="6"/>
      <c r="G23" s="6">
        <v>0</v>
      </c>
      <c r="H23" s="6"/>
      <c r="I23" s="6">
        <f t="shared" si="0"/>
        <v>-4240664174</v>
      </c>
      <c r="J23" s="6"/>
      <c r="K23" s="8">
        <f t="shared" si="1"/>
        <v>3.0366504818555459E-2</v>
      </c>
      <c r="L23" s="6"/>
      <c r="M23" s="6">
        <v>469246317</v>
      </c>
      <c r="N23" s="6"/>
      <c r="O23" s="6">
        <v>956474130</v>
      </c>
      <c r="P23" s="6"/>
      <c r="Q23" s="6">
        <v>0</v>
      </c>
      <c r="R23" s="6"/>
      <c r="S23" s="6">
        <f t="shared" si="2"/>
        <v>1425720447</v>
      </c>
      <c r="T23" s="6"/>
      <c r="U23" s="8">
        <f t="shared" si="3"/>
        <v>6.9358672931916594E-3</v>
      </c>
    </row>
    <row r="24" spans="1:21">
      <c r="A24" s="1" t="s">
        <v>67</v>
      </c>
      <c r="C24" s="6">
        <v>1206611570</v>
      </c>
      <c r="D24" s="6"/>
      <c r="E24" s="6">
        <v>-218994935</v>
      </c>
      <c r="F24" s="6"/>
      <c r="G24" s="6">
        <v>0</v>
      </c>
      <c r="H24" s="6"/>
      <c r="I24" s="6">
        <f t="shared" si="0"/>
        <v>987616635</v>
      </c>
      <c r="J24" s="6"/>
      <c r="K24" s="8">
        <f t="shared" si="1"/>
        <v>-7.0721151392954011E-3</v>
      </c>
      <c r="L24" s="6"/>
      <c r="M24" s="6">
        <v>1206611570</v>
      </c>
      <c r="N24" s="6"/>
      <c r="O24" s="6">
        <v>-218994935</v>
      </c>
      <c r="P24" s="6"/>
      <c r="Q24" s="6">
        <v>0</v>
      </c>
      <c r="R24" s="6"/>
      <c r="S24" s="6">
        <f t="shared" si="2"/>
        <v>987616635</v>
      </c>
      <c r="T24" s="6"/>
      <c r="U24" s="8">
        <f t="shared" si="3"/>
        <v>4.8045729661254592E-3</v>
      </c>
    </row>
    <row r="25" spans="1:21">
      <c r="A25" s="1" t="s">
        <v>28</v>
      </c>
      <c r="C25" s="6">
        <v>3827887296</v>
      </c>
      <c r="D25" s="6"/>
      <c r="E25" s="6">
        <v>-5718439366</v>
      </c>
      <c r="F25" s="6"/>
      <c r="G25" s="6">
        <v>0</v>
      </c>
      <c r="H25" s="6"/>
      <c r="I25" s="6">
        <f t="shared" si="0"/>
        <v>-1890552070</v>
      </c>
      <c r="J25" s="6"/>
      <c r="K25" s="8">
        <f t="shared" si="1"/>
        <v>1.3537846004257774E-2</v>
      </c>
      <c r="L25" s="6"/>
      <c r="M25" s="6">
        <v>3827887296</v>
      </c>
      <c r="N25" s="6"/>
      <c r="O25" s="6">
        <v>-17111254324</v>
      </c>
      <c r="P25" s="6"/>
      <c r="Q25" s="6">
        <v>0</v>
      </c>
      <c r="R25" s="6"/>
      <c r="S25" s="6">
        <f t="shared" si="2"/>
        <v>-13283367028</v>
      </c>
      <c r="T25" s="6"/>
      <c r="U25" s="8">
        <f t="shared" si="3"/>
        <v>-6.4621133200992595E-2</v>
      </c>
    </row>
    <row r="26" spans="1:21">
      <c r="A26" s="1" t="s">
        <v>24</v>
      </c>
      <c r="C26" s="6">
        <v>5394785412</v>
      </c>
      <c r="D26" s="6"/>
      <c r="E26" s="6">
        <v>-16599860395</v>
      </c>
      <c r="F26" s="6"/>
      <c r="G26" s="6">
        <v>0</v>
      </c>
      <c r="H26" s="6"/>
      <c r="I26" s="6">
        <f t="shared" si="0"/>
        <v>-11205074983</v>
      </c>
      <c r="J26" s="6"/>
      <c r="K26" s="8">
        <f t="shared" si="1"/>
        <v>8.0237186794868492E-2</v>
      </c>
      <c r="L26" s="6"/>
      <c r="M26" s="6">
        <v>5394785412</v>
      </c>
      <c r="N26" s="6"/>
      <c r="O26" s="6">
        <v>7489777650</v>
      </c>
      <c r="P26" s="6"/>
      <c r="Q26" s="6">
        <v>0</v>
      </c>
      <c r="R26" s="6"/>
      <c r="S26" s="6">
        <f t="shared" si="2"/>
        <v>12884563062</v>
      </c>
      <c r="T26" s="6"/>
      <c r="U26" s="8">
        <f t="shared" si="3"/>
        <v>6.2681025383927308E-2</v>
      </c>
    </row>
    <row r="27" spans="1:21">
      <c r="A27" s="1" t="s">
        <v>33</v>
      </c>
      <c r="C27" s="6">
        <v>2431324168</v>
      </c>
      <c r="D27" s="6"/>
      <c r="E27" s="6">
        <v>-2861622471</v>
      </c>
      <c r="F27" s="6"/>
      <c r="G27" s="6">
        <v>0</v>
      </c>
      <c r="H27" s="6"/>
      <c r="I27" s="6">
        <f t="shared" si="0"/>
        <v>-430298303</v>
      </c>
      <c r="J27" s="6"/>
      <c r="K27" s="8">
        <f t="shared" si="1"/>
        <v>3.0812757047773095E-3</v>
      </c>
      <c r="L27" s="6"/>
      <c r="M27" s="6">
        <v>2431324168</v>
      </c>
      <c r="N27" s="6"/>
      <c r="O27" s="6">
        <v>1864745790</v>
      </c>
      <c r="P27" s="6"/>
      <c r="Q27" s="6">
        <v>0</v>
      </c>
      <c r="R27" s="6"/>
      <c r="S27" s="6">
        <f t="shared" si="2"/>
        <v>4296069958</v>
      </c>
      <c r="T27" s="6"/>
      <c r="U27" s="8">
        <f t="shared" si="3"/>
        <v>2.089958881746715E-2</v>
      </c>
    </row>
    <row r="28" spans="1:21">
      <c r="A28" s="1" t="s">
        <v>59</v>
      </c>
      <c r="C28" s="6">
        <v>1581123306</v>
      </c>
      <c r="D28" s="6"/>
      <c r="E28" s="6">
        <v>-4041537832</v>
      </c>
      <c r="F28" s="6"/>
      <c r="G28" s="6">
        <v>0</v>
      </c>
      <c r="H28" s="6"/>
      <c r="I28" s="6">
        <f t="shared" si="0"/>
        <v>-2460414526</v>
      </c>
      <c r="J28" s="6"/>
      <c r="K28" s="8">
        <f t="shared" si="1"/>
        <v>1.76185112741311E-2</v>
      </c>
      <c r="L28" s="6"/>
      <c r="M28" s="6">
        <v>1581123306</v>
      </c>
      <c r="N28" s="6"/>
      <c r="O28" s="6">
        <v>-9017948335</v>
      </c>
      <c r="P28" s="6"/>
      <c r="Q28" s="6">
        <v>0</v>
      </c>
      <c r="R28" s="6"/>
      <c r="S28" s="6">
        <f t="shared" si="2"/>
        <v>-7436825029</v>
      </c>
      <c r="T28" s="6"/>
      <c r="U28" s="8">
        <f t="shared" si="3"/>
        <v>-3.6178783570346186E-2</v>
      </c>
    </row>
    <row r="29" spans="1:21">
      <c r="A29" s="1" t="s">
        <v>45</v>
      </c>
      <c r="C29" s="6">
        <v>0</v>
      </c>
      <c r="D29" s="6"/>
      <c r="E29" s="6">
        <v>-10589838827</v>
      </c>
      <c r="F29" s="6"/>
      <c r="G29" s="6">
        <v>0</v>
      </c>
      <c r="H29" s="6"/>
      <c r="I29" s="6">
        <f t="shared" si="0"/>
        <v>-10589838827</v>
      </c>
      <c r="J29" s="6"/>
      <c r="K29" s="8">
        <f t="shared" si="1"/>
        <v>7.5831609996246122E-2</v>
      </c>
      <c r="L29" s="6"/>
      <c r="M29" s="6">
        <v>8870683874</v>
      </c>
      <c r="N29" s="6"/>
      <c r="O29" s="6">
        <v>-3983650615</v>
      </c>
      <c r="P29" s="6"/>
      <c r="Q29" s="6">
        <v>0</v>
      </c>
      <c r="R29" s="6"/>
      <c r="S29" s="6">
        <f t="shared" si="2"/>
        <v>4887033259</v>
      </c>
      <c r="T29" s="6"/>
      <c r="U29" s="8">
        <f t="shared" si="3"/>
        <v>2.377451639496473E-2</v>
      </c>
    </row>
    <row r="30" spans="1:21">
      <c r="A30" s="1" t="s">
        <v>18</v>
      </c>
      <c r="C30" s="6">
        <v>4775484230</v>
      </c>
      <c r="D30" s="6"/>
      <c r="E30" s="6">
        <v>-3642288325</v>
      </c>
      <c r="F30" s="6"/>
      <c r="G30" s="6">
        <v>0</v>
      </c>
      <c r="H30" s="6"/>
      <c r="I30" s="6">
        <f t="shared" si="0"/>
        <v>1133195905</v>
      </c>
      <c r="J30" s="6"/>
      <c r="K30" s="8">
        <f t="shared" si="1"/>
        <v>-8.1145776929304695E-3</v>
      </c>
      <c r="L30" s="6"/>
      <c r="M30" s="6">
        <v>4775484230</v>
      </c>
      <c r="N30" s="6"/>
      <c r="O30" s="6">
        <v>10884861218</v>
      </c>
      <c r="P30" s="6"/>
      <c r="Q30" s="6">
        <v>0</v>
      </c>
      <c r="R30" s="6"/>
      <c r="S30" s="6">
        <f t="shared" si="2"/>
        <v>15660345448</v>
      </c>
      <c r="T30" s="6"/>
      <c r="U30" s="8">
        <f t="shared" si="3"/>
        <v>7.6184695268571176E-2</v>
      </c>
    </row>
    <row r="31" spans="1:21">
      <c r="A31" s="1" t="s">
        <v>53</v>
      </c>
      <c r="C31" s="6">
        <v>2617496817</v>
      </c>
      <c r="D31" s="6"/>
      <c r="E31" s="6">
        <v>-11618357163</v>
      </c>
      <c r="F31" s="6"/>
      <c r="G31" s="6">
        <v>0</v>
      </c>
      <c r="H31" s="6"/>
      <c r="I31" s="6">
        <f t="shared" si="0"/>
        <v>-9000860346</v>
      </c>
      <c r="J31" s="6"/>
      <c r="K31" s="8">
        <f t="shared" si="1"/>
        <v>6.4453269076042083E-2</v>
      </c>
      <c r="L31" s="6"/>
      <c r="M31" s="6">
        <v>2617496817</v>
      </c>
      <c r="N31" s="6"/>
      <c r="O31" s="6">
        <v>-7135683927</v>
      </c>
      <c r="P31" s="6"/>
      <c r="Q31" s="6">
        <v>0</v>
      </c>
      <c r="R31" s="6"/>
      <c r="S31" s="6">
        <f t="shared" si="2"/>
        <v>-4518187110</v>
      </c>
      <c r="T31" s="6"/>
      <c r="U31" s="8">
        <f t="shared" si="3"/>
        <v>-2.1980147838034862E-2</v>
      </c>
    </row>
    <row r="32" spans="1:21">
      <c r="A32" s="1" t="s">
        <v>51</v>
      </c>
      <c r="C32" s="6">
        <v>2385971987</v>
      </c>
      <c r="D32" s="6"/>
      <c r="E32" s="6">
        <v>-8904792540</v>
      </c>
      <c r="F32" s="6"/>
      <c r="G32" s="6">
        <v>0</v>
      </c>
      <c r="H32" s="6"/>
      <c r="I32" s="6">
        <f t="shared" si="0"/>
        <v>-6518820553</v>
      </c>
      <c r="J32" s="6"/>
      <c r="K32" s="8">
        <f t="shared" si="1"/>
        <v>4.6679903810268771E-2</v>
      </c>
      <c r="L32" s="6"/>
      <c r="M32" s="6">
        <v>2385971987</v>
      </c>
      <c r="N32" s="6"/>
      <c r="O32" s="6">
        <v>-8888198088</v>
      </c>
      <c r="P32" s="6"/>
      <c r="Q32" s="6">
        <v>0</v>
      </c>
      <c r="R32" s="6"/>
      <c r="S32" s="6">
        <f t="shared" si="2"/>
        <v>-6502226101</v>
      </c>
      <c r="T32" s="6"/>
      <c r="U32" s="8">
        <f t="shared" si="3"/>
        <v>-3.1632131980543189E-2</v>
      </c>
    </row>
    <row r="33" spans="1:21">
      <c r="A33" s="1" t="s">
        <v>54</v>
      </c>
      <c r="C33" s="6">
        <v>1373627052</v>
      </c>
      <c r="D33" s="6"/>
      <c r="E33" s="6">
        <v>-2051098912</v>
      </c>
      <c r="F33" s="6"/>
      <c r="G33" s="6">
        <v>0</v>
      </c>
      <c r="H33" s="6"/>
      <c r="I33" s="6">
        <f t="shared" si="0"/>
        <v>-677471860</v>
      </c>
      <c r="J33" s="6"/>
      <c r="K33" s="8">
        <f t="shared" si="1"/>
        <v>4.8512335938454649E-3</v>
      </c>
      <c r="L33" s="6"/>
      <c r="M33" s="6">
        <v>1373627052</v>
      </c>
      <c r="N33" s="6"/>
      <c r="O33" s="6">
        <v>-1082524425</v>
      </c>
      <c r="P33" s="6"/>
      <c r="Q33" s="6">
        <v>0</v>
      </c>
      <c r="R33" s="6"/>
      <c r="S33" s="6">
        <f t="shared" si="2"/>
        <v>291102627</v>
      </c>
      <c r="T33" s="6"/>
      <c r="U33" s="8">
        <f t="shared" si="3"/>
        <v>1.4161606462332454E-3</v>
      </c>
    </row>
    <row r="34" spans="1:21">
      <c r="A34" s="1" t="s">
        <v>15</v>
      </c>
      <c r="C34" s="6">
        <v>0</v>
      </c>
      <c r="D34" s="6"/>
      <c r="E34" s="6">
        <v>-2240166232</v>
      </c>
      <c r="F34" s="6"/>
      <c r="G34" s="6">
        <v>0</v>
      </c>
      <c r="H34" s="6"/>
      <c r="I34" s="6">
        <f t="shared" si="0"/>
        <v>-2240166232</v>
      </c>
      <c r="J34" s="6"/>
      <c r="K34" s="8">
        <f t="shared" si="1"/>
        <v>1.604135953407218E-2</v>
      </c>
      <c r="L34" s="6"/>
      <c r="M34" s="6">
        <v>159986556</v>
      </c>
      <c r="N34" s="6"/>
      <c r="O34" s="6">
        <v>-5927390807</v>
      </c>
      <c r="P34" s="6"/>
      <c r="Q34" s="6">
        <v>0</v>
      </c>
      <c r="R34" s="6"/>
      <c r="S34" s="6">
        <f t="shared" si="2"/>
        <v>-5767404251</v>
      </c>
      <c r="T34" s="6"/>
      <c r="U34" s="8">
        <f t="shared" si="3"/>
        <v>-2.8057359067338566E-2</v>
      </c>
    </row>
    <row r="35" spans="1:21">
      <c r="A35" s="1" t="s">
        <v>50</v>
      </c>
      <c r="C35" s="6">
        <v>4067543989</v>
      </c>
      <c r="D35" s="6"/>
      <c r="E35" s="6">
        <v>-8204685466</v>
      </c>
      <c r="F35" s="6"/>
      <c r="G35" s="6">
        <v>0</v>
      </c>
      <c r="H35" s="6"/>
      <c r="I35" s="6">
        <f t="shared" si="0"/>
        <v>-4137141477</v>
      </c>
      <c r="J35" s="6"/>
      <c r="K35" s="8">
        <f t="shared" si="1"/>
        <v>2.962520054443862E-2</v>
      </c>
      <c r="L35" s="6"/>
      <c r="M35" s="6">
        <v>4067543989</v>
      </c>
      <c r="N35" s="6"/>
      <c r="O35" s="6">
        <v>1721262685</v>
      </c>
      <c r="P35" s="6"/>
      <c r="Q35" s="6">
        <v>0</v>
      </c>
      <c r="R35" s="6"/>
      <c r="S35" s="6">
        <f t="shared" si="2"/>
        <v>5788806674</v>
      </c>
      <c r="T35" s="6"/>
      <c r="U35" s="8">
        <f t="shared" si="3"/>
        <v>2.8161477911950148E-2</v>
      </c>
    </row>
    <row r="36" spans="1:21">
      <c r="A36" s="1" t="s">
        <v>64</v>
      </c>
      <c r="C36" s="6">
        <v>9808140040</v>
      </c>
      <c r="D36" s="6"/>
      <c r="E36" s="6">
        <v>-15613249269</v>
      </c>
      <c r="F36" s="6"/>
      <c r="G36" s="6">
        <v>0</v>
      </c>
      <c r="H36" s="6"/>
      <c r="I36" s="6">
        <f t="shared" si="0"/>
        <v>-5805109229</v>
      </c>
      <c r="J36" s="6"/>
      <c r="K36" s="8">
        <f t="shared" si="1"/>
        <v>4.1569167031774788E-2</v>
      </c>
      <c r="L36" s="6"/>
      <c r="M36" s="6">
        <v>9808140040</v>
      </c>
      <c r="N36" s="6"/>
      <c r="O36" s="6">
        <v>-9039249576</v>
      </c>
      <c r="P36" s="6"/>
      <c r="Q36" s="6">
        <v>0</v>
      </c>
      <c r="R36" s="6"/>
      <c r="S36" s="6">
        <f t="shared" si="2"/>
        <v>768890464</v>
      </c>
      <c r="T36" s="6"/>
      <c r="U36" s="8">
        <f t="shared" si="3"/>
        <v>3.740510443352405E-3</v>
      </c>
    </row>
    <row r="37" spans="1:21">
      <c r="A37" s="1" t="s">
        <v>63</v>
      </c>
      <c r="C37" s="6">
        <v>5202078094</v>
      </c>
      <c r="D37" s="6"/>
      <c r="E37" s="6">
        <v>-8782718831</v>
      </c>
      <c r="F37" s="6"/>
      <c r="G37" s="6">
        <v>0</v>
      </c>
      <c r="H37" s="6"/>
      <c r="I37" s="6">
        <f t="shared" si="0"/>
        <v>-3580640737</v>
      </c>
      <c r="J37" s="6"/>
      <c r="K37" s="8">
        <f t="shared" si="1"/>
        <v>2.5640215714385513E-2</v>
      </c>
      <c r="L37" s="6"/>
      <c r="M37" s="6">
        <v>5202078094</v>
      </c>
      <c r="N37" s="6"/>
      <c r="O37" s="6">
        <v>1848993438</v>
      </c>
      <c r="P37" s="6"/>
      <c r="Q37" s="6">
        <v>0</v>
      </c>
      <c r="R37" s="6"/>
      <c r="S37" s="6">
        <f t="shared" si="2"/>
        <v>7051071532</v>
      </c>
      <c r="T37" s="6"/>
      <c r="U37" s="8">
        <f t="shared" si="3"/>
        <v>3.4302163880485896E-2</v>
      </c>
    </row>
    <row r="38" spans="1:21">
      <c r="A38" s="1" t="s">
        <v>56</v>
      </c>
      <c r="C38" s="6">
        <v>0</v>
      </c>
      <c r="D38" s="6"/>
      <c r="E38" s="6">
        <v>-59314</v>
      </c>
      <c r="F38" s="6"/>
      <c r="G38" s="6">
        <v>0</v>
      </c>
      <c r="H38" s="6"/>
      <c r="I38" s="6">
        <f t="shared" si="0"/>
        <v>-59314</v>
      </c>
      <c r="J38" s="6"/>
      <c r="K38" s="8">
        <f t="shared" si="1"/>
        <v>4.2473508698257944E-7</v>
      </c>
      <c r="L38" s="6"/>
      <c r="M38" s="6">
        <v>90681</v>
      </c>
      <c r="N38" s="6"/>
      <c r="O38" s="6">
        <v>-108549</v>
      </c>
      <c r="P38" s="6"/>
      <c r="Q38" s="6">
        <v>0</v>
      </c>
      <c r="R38" s="6"/>
      <c r="S38" s="6">
        <f t="shared" si="2"/>
        <v>-17868</v>
      </c>
      <c r="T38" s="6"/>
      <c r="U38" s="8">
        <f t="shared" si="3"/>
        <v>-8.6924527915358275E-8</v>
      </c>
    </row>
    <row r="39" spans="1:21">
      <c r="A39" s="1" t="s">
        <v>47</v>
      </c>
      <c r="C39" s="6">
        <v>920919763</v>
      </c>
      <c r="D39" s="6"/>
      <c r="E39" s="6">
        <v>-4282956370</v>
      </c>
      <c r="F39" s="6"/>
      <c r="G39" s="6">
        <v>0</v>
      </c>
      <c r="H39" s="6"/>
      <c r="I39" s="6">
        <f t="shared" si="0"/>
        <v>-3362036607</v>
      </c>
      <c r="J39" s="6"/>
      <c r="K39" s="8">
        <f t="shared" si="1"/>
        <v>2.4074837487149094E-2</v>
      </c>
      <c r="L39" s="6"/>
      <c r="M39" s="6">
        <v>920919763</v>
      </c>
      <c r="N39" s="6"/>
      <c r="O39" s="6">
        <v>-906010000</v>
      </c>
      <c r="P39" s="6"/>
      <c r="Q39" s="6">
        <v>0</v>
      </c>
      <c r="R39" s="6"/>
      <c r="S39" s="6">
        <f t="shared" si="2"/>
        <v>14909763</v>
      </c>
      <c r="T39" s="6"/>
      <c r="U39" s="8">
        <f t="shared" si="3"/>
        <v>7.2533249949903512E-5</v>
      </c>
    </row>
    <row r="40" spans="1:21">
      <c r="A40" s="1" t="s">
        <v>27</v>
      </c>
      <c r="C40" s="6">
        <v>0</v>
      </c>
      <c r="D40" s="6"/>
      <c r="E40" s="6">
        <v>733420398</v>
      </c>
      <c r="F40" s="6"/>
      <c r="G40" s="6">
        <v>0</v>
      </c>
      <c r="H40" s="6"/>
      <c r="I40" s="6">
        <f t="shared" si="0"/>
        <v>733420398</v>
      </c>
      <c r="J40" s="6"/>
      <c r="K40" s="8">
        <f t="shared" si="1"/>
        <v>-5.2518693148215943E-3</v>
      </c>
      <c r="L40" s="6"/>
      <c r="M40" s="6">
        <v>4328724694</v>
      </c>
      <c r="N40" s="6"/>
      <c r="O40" s="6">
        <v>-5269761380</v>
      </c>
      <c r="P40" s="6"/>
      <c r="Q40" s="6">
        <v>0</v>
      </c>
      <c r="R40" s="6"/>
      <c r="S40" s="6">
        <f t="shared" si="2"/>
        <v>-941036686</v>
      </c>
      <c r="T40" s="6"/>
      <c r="U40" s="8">
        <f t="shared" si="3"/>
        <v>-4.5779700963500805E-3</v>
      </c>
    </row>
    <row r="41" spans="1:21">
      <c r="A41" s="1" t="s">
        <v>34</v>
      </c>
      <c r="C41" s="6">
        <v>0</v>
      </c>
      <c r="D41" s="6"/>
      <c r="E41" s="6">
        <v>-2007091126</v>
      </c>
      <c r="F41" s="6"/>
      <c r="G41" s="6">
        <v>0</v>
      </c>
      <c r="H41" s="6"/>
      <c r="I41" s="6">
        <f t="shared" si="0"/>
        <v>-2007091126</v>
      </c>
      <c r="J41" s="6"/>
      <c r="K41" s="8">
        <f t="shared" si="1"/>
        <v>1.4372357689307303E-2</v>
      </c>
      <c r="L41" s="6"/>
      <c r="M41" s="6">
        <v>2909535630</v>
      </c>
      <c r="N41" s="6"/>
      <c r="O41" s="6">
        <v>1952845420</v>
      </c>
      <c r="P41" s="6"/>
      <c r="Q41" s="6">
        <v>0</v>
      </c>
      <c r="R41" s="6"/>
      <c r="S41" s="6">
        <f t="shared" si="2"/>
        <v>4862381050</v>
      </c>
      <c r="T41" s="6"/>
      <c r="U41" s="8">
        <f t="shared" si="3"/>
        <v>2.3654587940219053E-2</v>
      </c>
    </row>
    <row r="42" spans="1:21">
      <c r="A42" s="1" t="s">
        <v>16</v>
      </c>
      <c r="C42" s="6">
        <v>242426606</v>
      </c>
      <c r="D42" s="6"/>
      <c r="E42" s="6">
        <v>322876705</v>
      </c>
      <c r="F42" s="6"/>
      <c r="G42" s="6">
        <v>0</v>
      </c>
      <c r="H42" s="6"/>
      <c r="I42" s="6">
        <f t="shared" si="0"/>
        <v>565303311</v>
      </c>
      <c r="J42" s="6"/>
      <c r="K42" s="8">
        <f t="shared" si="1"/>
        <v>-4.0480181908002354E-3</v>
      </c>
      <c r="L42" s="6"/>
      <c r="M42" s="6">
        <v>242426606</v>
      </c>
      <c r="N42" s="6"/>
      <c r="O42" s="6">
        <v>393067470</v>
      </c>
      <c r="P42" s="6"/>
      <c r="Q42" s="6">
        <v>0</v>
      </c>
      <c r="R42" s="6"/>
      <c r="S42" s="6">
        <f t="shared" si="2"/>
        <v>635494076</v>
      </c>
      <c r="T42" s="6"/>
      <c r="U42" s="8">
        <f t="shared" si="3"/>
        <v>3.0915615933124474E-3</v>
      </c>
    </row>
    <row r="43" spans="1:21">
      <c r="A43" s="1" t="s">
        <v>52</v>
      </c>
      <c r="C43" s="6">
        <v>25780523571</v>
      </c>
      <c r="D43" s="6"/>
      <c r="E43" s="6">
        <v>-28004145581</v>
      </c>
      <c r="F43" s="6"/>
      <c r="G43" s="6">
        <v>0</v>
      </c>
      <c r="H43" s="6"/>
      <c r="I43" s="6">
        <f t="shared" si="0"/>
        <v>-2223622010</v>
      </c>
      <c r="J43" s="6"/>
      <c r="K43" s="8">
        <f t="shared" si="1"/>
        <v>1.592288983770658E-2</v>
      </c>
      <c r="L43" s="6"/>
      <c r="M43" s="6">
        <v>25780523571</v>
      </c>
      <c r="N43" s="6"/>
      <c r="O43" s="6">
        <v>38780250624</v>
      </c>
      <c r="P43" s="6"/>
      <c r="Q43" s="6">
        <v>0</v>
      </c>
      <c r="R43" s="6"/>
      <c r="S43" s="6">
        <f t="shared" si="2"/>
        <v>64560774195</v>
      </c>
      <c r="T43" s="6"/>
      <c r="U43" s="8">
        <f t="shared" si="3"/>
        <v>0.31407627147696549</v>
      </c>
    </row>
    <row r="44" spans="1:21">
      <c r="A44" s="1" t="s">
        <v>23</v>
      </c>
      <c r="C44" s="6">
        <v>0</v>
      </c>
      <c r="D44" s="6"/>
      <c r="E44" s="6">
        <v>-467896988</v>
      </c>
      <c r="F44" s="6"/>
      <c r="G44" s="6">
        <v>0</v>
      </c>
      <c r="H44" s="6"/>
      <c r="I44" s="6">
        <f t="shared" si="0"/>
        <v>-467896988</v>
      </c>
      <c r="J44" s="6"/>
      <c r="K44" s="8">
        <f t="shared" si="1"/>
        <v>3.3505119853165684E-3</v>
      </c>
      <c r="L44" s="6"/>
      <c r="M44" s="6">
        <v>8887514650</v>
      </c>
      <c r="N44" s="6"/>
      <c r="O44" s="6">
        <v>-166226561</v>
      </c>
      <c r="P44" s="6"/>
      <c r="Q44" s="6">
        <v>0</v>
      </c>
      <c r="R44" s="6"/>
      <c r="S44" s="6">
        <f t="shared" si="2"/>
        <v>8721288089</v>
      </c>
      <c r="T44" s="6"/>
      <c r="U44" s="8">
        <f t="shared" si="3"/>
        <v>4.242745970171044E-2</v>
      </c>
    </row>
    <row r="45" spans="1:21">
      <c r="A45" s="1" t="s">
        <v>26</v>
      </c>
      <c r="C45" s="6">
        <v>0</v>
      </c>
      <c r="D45" s="6"/>
      <c r="E45" s="6">
        <v>853973364</v>
      </c>
      <c r="F45" s="6"/>
      <c r="G45" s="6">
        <v>0</v>
      </c>
      <c r="H45" s="6"/>
      <c r="I45" s="6">
        <f t="shared" si="0"/>
        <v>853973364</v>
      </c>
      <c r="J45" s="6"/>
      <c r="K45" s="8">
        <f t="shared" si="1"/>
        <v>-6.1151237657103884E-3</v>
      </c>
      <c r="L45" s="6"/>
      <c r="M45" s="6">
        <v>2704367311</v>
      </c>
      <c r="N45" s="6"/>
      <c r="O45" s="6">
        <v>3712729116</v>
      </c>
      <c r="P45" s="6"/>
      <c r="Q45" s="6">
        <v>0</v>
      </c>
      <c r="R45" s="6"/>
      <c r="S45" s="6">
        <f t="shared" si="2"/>
        <v>6417096427</v>
      </c>
      <c r="T45" s="6"/>
      <c r="U45" s="8">
        <f t="shared" si="3"/>
        <v>3.1217991801226065E-2</v>
      </c>
    </row>
    <row r="46" spans="1:21">
      <c r="A46" s="1" t="s">
        <v>48</v>
      </c>
      <c r="C46" s="6">
        <v>0</v>
      </c>
      <c r="D46" s="6"/>
      <c r="E46" s="6">
        <v>-17155363</v>
      </c>
      <c r="F46" s="6"/>
      <c r="G46" s="6">
        <v>0</v>
      </c>
      <c r="H46" s="6"/>
      <c r="I46" s="6">
        <f t="shared" si="0"/>
        <v>-17155363</v>
      </c>
      <c r="J46" s="6"/>
      <c r="K46" s="8">
        <f t="shared" si="1"/>
        <v>1.2284594861285237E-4</v>
      </c>
      <c r="L46" s="6"/>
      <c r="M46" s="6">
        <v>4696006</v>
      </c>
      <c r="N46" s="6"/>
      <c r="O46" s="6">
        <v>-8652270</v>
      </c>
      <c r="P46" s="6"/>
      <c r="Q46" s="6">
        <v>0</v>
      </c>
      <c r="R46" s="6"/>
      <c r="S46" s="6">
        <f t="shared" si="2"/>
        <v>-3956264</v>
      </c>
      <c r="T46" s="6"/>
      <c r="U46" s="8">
        <f t="shared" si="3"/>
        <v>-1.9246495439250445E-5</v>
      </c>
    </row>
    <row r="47" spans="1:21">
      <c r="A47" s="1" t="s">
        <v>21</v>
      </c>
      <c r="C47" s="6">
        <v>0</v>
      </c>
      <c r="D47" s="6"/>
      <c r="E47" s="6">
        <v>-3932813941</v>
      </c>
      <c r="F47" s="6"/>
      <c r="G47" s="6">
        <v>0</v>
      </c>
      <c r="H47" s="6"/>
      <c r="I47" s="6">
        <f t="shared" si="0"/>
        <v>-3932813941</v>
      </c>
      <c r="J47" s="6"/>
      <c r="K47" s="8">
        <f t="shared" si="1"/>
        <v>2.8162054006085176E-2</v>
      </c>
      <c r="L47" s="6"/>
      <c r="M47" s="6">
        <v>3507406250</v>
      </c>
      <c r="N47" s="6"/>
      <c r="O47" s="6">
        <v>-3096045017</v>
      </c>
      <c r="P47" s="6"/>
      <c r="Q47" s="6">
        <v>0</v>
      </c>
      <c r="R47" s="6"/>
      <c r="S47" s="6">
        <f t="shared" si="2"/>
        <v>411361233</v>
      </c>
      <c r="T47" s="6"/>
      <c r="U47" s="8">
        <f t="shared" si="3"/>
        <v>2.0011966074101576E-3</v>
      </c>
    </row>
    <row r="48" spans="1:21">
      <c r="A48" s="1" t="s">
        <v>25</v>
      </c>
      <c r="C48" s="6">
        <v>0</v>
      </c>
      <c r="D48" s="6"/>
      <c r="E48" s="6">
        <v>-3997411784</v>
      </c>
      <c r="F48" s="6"/>
      <c r="G48" s="6">
        <v>0</v>
      </c>
      <c r="H48" s="6"/>
      <c r="I48" s="6">
        <f t="shared" si="0"/>
        <v>-3997411784</v>
      </c>
      <c r="J48" s="6"/>
      <c r="K48" s="8">
        <f t="shared" si="1"/>
        <v>2.862462558219692E-2</v>
      </c>
      <c r="L48" s="6"/>
      <c r="M48" s="6">
        <v>5286795000</v>
      </c>
      <c r="N48" s="6"/>
      <c r="O48" s="6">
        <v>-2348129999</v>
      </c>
      <c r="P48" s="6"/>
      <c r="Q48" s="6">
        <v>0</v>
      </c>
      <c r="R48" s="6"/>
      <c r="S48" s="6">
        <f t="shared" si="2"/>
        <v>2938665001</v>
      </c>
      <c r="T48" s="6"/>
      <c r="U48" s="8">
        <f t="shared" si="3"/>
        <v>1.4296063796357223E-2</v>
      </c>
    </row>
    <row r="49" spans="1:21">
      <c r="A49" s="1" t="s">
        <v>38</v>
      </c>
      <c r="C49" s="6">
        <v>3379056818</v>
      </c>
      <c r="D49" s="6"/>
      <c r="E49" s="6">
        <v>-8203612577</v>
      </c>
      <c r="F49" s="6"/>
      <c r="G49" s="6">
        <v>0</v>
      </c>
      <c r="H49" s="6"/>
      <c r="I49" s="6">
        <f t="shared" si="0"/>
        <v>-4824555759</v>
      </c>
      <c r="J49" s="6"/>
      <c r="K49" s="8">
        <f t="shared" si="1"/>
        <v>3.454762973246063E-2</v>
      </c>
      <c r="L49" s="6"/>
      <c r="M49" s="6">
        <v>3379056818</v>
      </c>
      <c r="N49" s="6"/>
      <c r="O49" s="6">
        <v>-10176544731</v>
      </c>
      <c r="P49" s="6"/>
      <c r="Q49" s="6">
        <v>0</v>
      </c>
      <c r="R49" s="6"/>
      <c r="S49" s="6">
        <f t="shared" si="2"/>
        <v>-6797487913</v>
      </c>
      <c r="T49" s="6"/>
      <c r="U49" s="8">
        <f t="shared" si="3"/>
        <v>-3.3068526295493561E-2</v>
      </c>
    </row>
    <row r="50" spans="1:21">
      <c r="A50" s="1" t="s">
        <v>35</v>
      </c>
      <c r="C50" s="6">
        <v>0</v>
      </c>
      <c r="D50" s="6"/>
      <c r="E50" s="6">
        <v>-5018842026</v>
      </c>
      <c r="F50" s="6"/>
      <c r="G50" s="6">
        <v>0</v>
      </c>
      <c r="H50" s="6"/>
      <c r="I50" s="6">
        <f t="shared" si="0"/>
        <v>-5018842026</v>
      </c>
      <c r="J50" s="6"/>
      <c r="K50" s="8">
        <f t="shared" si="1"/>
        <v>3.5938872854046858E-2</v>
      </c>
      <c r="L50" s="6"/>
      <c r="M50" s="6">
        <v>3021375312</v>
      </c>
      <c r="N50" s="6"/>
      <c r="O50" s="6">
        <v>1147710263</v>
      </c>
      <c r="P50" s="6"/>
      <c r="Q50" s="6">
        <v>0</v>
      </c>
      <c r="R50" s="6"/>
      <c r="S50" s="6">
        <f t="shared" si="2"/>
        <v>4169085575</v>
      </c>
      <c r="T50" s="6"/>
      <c r="U50" s="8">
        <f t="shared" si="3"/>
        <v>2.0281833190374132E-2</v>
      </c>
    </row>
    <row r="51" spans="1:21">
      <c r="A51" s="1" t="s">
        <v>30</v>
      </c>
      <c r="C51" s="6">
        <v>0</v>
      </c>
      <c r="D51" s="6"/>
      <c r="E51" s="6">
        <v>-1396841743</v>
      </c>
      <c r="F51" s="6"/>
      <c r="G51" s="6">
        <v>0</v>
      </c>
      <c r="H51" s="6"/>
      <c r="I51" s="6">
        <f t="shared" si="0"/>
        <v>-1396841743</v>
      </c>
      <c r="J51" s="6"/>
      <c r="K51" s="8">
        <f t="shared" si="1"/>
        <v>1.0002490123984268E-2</v>
      </c>
      <c r="L51" s="6"/>
      <c r="M51" s="6">
        <v>0</v>
      </c>
      <c r="N51" s="6"/>
      <c r="O51" s="6">
        <v>10598049408</v>
      </c>
      <c r="P51" s="6"/>
      <c r="Q51" s="6">
        <v>0</v>
      </c>
      <c r="R51" s="6"/>
      <c r="S51" s="6">
        <f t="shared" si="2"/>
        <v>10598049408</v>
      </c>
      <c r="T51" s="6"/>
      <c r="U51" s="8">
        <f t="shared" si="3"/>
        <v>5.155755773528331E-2</v>
      </c>
    </row>
    <row r="52" spans="1:21">
      <c r="A52" s="1" t="s">
        <v>41</v>
      </c>
      <c r="C52" s="6">
        <v>0</v>
      </c>
      <c r="D52" s="6"/>
      <c r="E52" s="6">
        <v>-1665406502</v>
      </c>
      <c r="F52" s="6"/>
      <c r="G52" s="6">
        <v>0</v>
      </c>
      <c r="H52" s="6"/>
      <c r="I52" s="6">
        <f t="shared" si="0"/>
        <v>-1665406502</v>
      </c>
      <c r="J52" s="6"/>
      <c r="K52" s="8">
        <f t="shared" si="1"/>
        <v>1.1925625914427005E-2</v>
      </c>
      <c r="L52" s="6"/>
      <c r="M52" s="6">
        <v>0</v>
      </c>
      <c r="N52" s="6"/>
      <c r="O52" s="6">
        <v>-1386663854</v>
      </c>
      <c r="P52" s="6"/>
      <c r="Q52" s="6">
        <v>0</v>
      </c>
      <c r="R52" s="6"/>
      <c r="S52" s="6">
        <f t="shared" si="2"/>
        <v>-1386663854</v>
      </c>
      <c r="T52" s="6"/>
      <c r="U52" s="8">
        <f t="shared" si="3"/>
        <v>-6.745864164217668E-3</v>
      </c>
    </row>
    <row r="53" spans="1:21">
      <c r="A53" s="1" t="s">
        <v>58</v>
      </c>
      <c r="C53" s="6">
        <v>0</v>
      </c>
      <c r="D53" s="6"/>
      <c r="E53" s="6">
        <v>-8611695948</v>
      </c>
      <c r="F53" s="6"/>
      <c r="G53" s="6">
        <v>0</v>
      </c>
      <c r="H53" s="6"/>
      <c r="I53" s="6">
        <f t="shared" si="0"/>
        <v>-8611695948</v>
      </c>
      <c r="J53" s="6"/>
      <c r="K53" s="8">
        <f t="shared" si="1"/>
        <v>6.1666544619167603E-2</v>
      </c>
      <c r="L53" s="6"/>
      <c r="M53" s="6">
        <v>0</v>
      </c>
      <c r="N53" s="6"/>
      <c r="O53" s="6">
        <v>4574963472</v>
      </c>
      <c r="P53" s="6"/>
      <c r="Q53" s="6">
        <v>0</v>
      </c>
      <c r="R53" s="6"/>
      <c r="S53" s="6">
        <f t="shared" si="2"/>
        <v>4574963472</v>
      </c>
      <c r="T53" s="6"/>
      <c r="U53" s="8">
        <f t="shared" si="3"/>
        <v>2.2256354378419992E-2</v>
      </c>
    </row>
    <row r="54" spans="1:21">
      <c r="A54" s="1" t="s">
        <v>42</v>
      </c>
      <c r="C54" s="6">
        <v>0</v>
      </c>
      <c r="D54" s="6"/>
      <c r="E54" s="6">
        <v>-922887789</v>
      </c>
      <c r="F54" s="6"/>
      <c r="G54" s="6">
        <v>0</v>
      </c>
      <c r="H54" s="6"/>
      <c r="I54" s="6">
        <f t="shared" si="0"/>
        <v>-922887789</v>
      </c>
      <c r="J54" s="6"/>
      <c r="K54" s="8">
        <f t="shared" si="1"/>
        <v>6.6086054782357531E-3</v>
      </c>
      <c r="L54" s="6"/>
      <c r="M54" s="6">
        <v>0</v>
      </c>
      <c r="N54" s="6"/>
      <c r="O54" s="6">
        <v>11478416882</v>
      </c>
      <c r="P54" s="6"/>
      <c r="Q54" s="6">
        <v>0</v>
      </c>
      <c r="R54" s="6"/>
      <c r="S54" s="6">
        <f t="shared" si="2"/>
        <v>11478416882</v>
      </c>
      <c r="T54" s="6"/>
      <c r="U54" s="8">
        <f t="shared" si="3"/>
        <v>5.5840383293235318E-2</v>
      </c>
    </row>
    <row r="55" spans="1:21">
      <c r="A55" s="1" t="s">
        <v>43</v>
      </c>
      <c r="C55" s="6">
        <v>0</v>
      </c>
      <c r="D55" s="6"/>
      <c r="E55" s="6">
        <v>-4378177815</v>
      </c>
      <c r="F55" s="6"/>
      <c r="G55" s="6">
        <v>0</v>
      </c>
      <c r="H55" s="6"/>
      <c r="I55" s="6">
        <f t="shared" si="0"/>
        <v>-4378177815</v>
      </c>
      <c r="J55" s="6"/>
      <c r="K55" s="8">
        <f t="shared" si="1"/>
        <v>3.1351211098209944E-2</v>
      </c>
      <c r="L55" s="6"/>
      <c r="M55" s="6">
        <v>0</v>
      </c>
      <c r="N55" s="6"/>
      <c r="O55" s="6">
        <v>8381083247</v>
      </c>
      <c r="P55" s="6"/>
      <c r="Q55" s="6">
        <v>0</v>
      </c>
      <c r="R55" s="6"/>
      <c r="S55" s="6">
        <f t="shared" si="2"/>
        <v>8381083247</v>
      </c>
      <c r="T55" s="6"/>
      <c r="U55" s="8">
        <f t="shared" si="3"/>
        <v>4.0772425826326002E-2</v>
      </c>
    </row>
    <row r="56" spans="1:21">
      <c r="A56" s="1" t="s">
        <v>61</v>
      </c>
      <c r="C56" s="6">
        <v>0</v>
      </c>
      <c r="D56" s="6"/>
      <c r="E56" s="6">
        <v>-360967666</v>
      </c>
      <c r="F56" s="6"/>
      <c r="G56" s="6">
        <v>0</v>
      </c>
      <c r="H56" s="6"/>
      <c r="I56" s="6">
        <f t="shared" si="0"/>
        <v>-360967666</v>
      </c>
      <c r="J56" s="6"/>
      <c r="K56" s="8">
        <f t="shared" si="1"/>
        <v>2.5848135856021965E-3</v>
      </c>
      <c r="L56" s="6"/>
      <c r="M56" s="6">
        <v>0</v>
      </c>
      <c r="N56" s="6"/>
      <c r="O56" s="6">
        <v>479023873</v>
      </c>
      <c r="P56" s="6"/>
      <c r="Q56" s="6">
        <v>0</v>
      </c>
      <c r="R56" s="6"/>
      <c r="S56" s="6">
        <f t="shared" si="2"/>
        <v>479023873</v>
      </c>
      <c r="T56" s="6"/>
      <c r="U56" s="8">
        <f t="shared" si="3"/>
        <v>2.3303628845260543E-3</v>
      </c>
    </row>
    <row r="57" spans="1:21">
      <c r="A57" s="1" t="s">
        <v>44</v>
      </c>
      <c r="C57" s="6">
        <v>0</v>
      </c>
      <c r="D57" s="6"/>
      <c r="E57" s="6">
        <v>-6188466259</v>
      </c>
      <c r="F57" s="6"/>
      <c r="G57" s="6">
        <v>0</v>
      </c>
      <c r="H57" s="6"/>
      <c r="I57" s="6">
        <f t="shared" si="0"/>
        <v>-6188466259</v>
      </c>
      <c r="J57" s="6"/>
      <c r="K57" s="8">
        <f t="shared" si="1"/>
        <v>4.4314306147033133E-2</v>
      </c>
      <c r="L57" s="6"/>
      <c r="M57" s="6">
        <v>0</v>
      </c>
      <c r="N57" s="6"/>
      <c r="O57" s="6">
        <v>-5231983267</v>
      </c>
      <c r="P57" s="6"/>
      <c r="Q57" s="6">
        <v>0</v>
      </c>
      <c r="R57" s="6"/>
      <c r="S57" s="6">
        <f t="shared" si="2"/>
        <v>-5231983267</v>
      </c>
      <c r="T57" s="6"/>
      <c r="U57" s="8">
        <f t="shared" si="3"/>
        <v>-2.5452634628667387E-2</v>
      </c>
    </row>
    <row r="58" spans="1:21">
      <c r="A58" s="1" t="s">
        <v>49</v>
      </c>
      <c r="C58" s="6">
        <v>0</v>
      </c>
      <c r="D58" s="6"/>
      <c r="E58" s="6">
        <v>-2155482005</v>
      </c>
      <c r="F58" s="6"/>
      <c r="G58" s="6">
        <v>0</v>
      </c>
      <c r="H58" s="6"/>
      <c r="I58" s="6">
        <f t="shared" si="0"/>
        <v>-2155482005</v>
      </c>
      <c r="J58" s="6"/>
      <c r="K58" s="8">
        <f t="shared" si="1"/>
        <v>1.5434953584028388E-2</v>
      </c>
      <c r="L58" s="6"/>
      <c r="M58" s="6">
        <v>0</v>
      </c>
      <c r="N58" s="6"/>
      <c r="O58" s="6">
        <v>2505019628</v>
      </c>
      <c r="P58" s="6"/>
      <c r="Q58" s="6">
        <v>0</v>
      </c>
      <c r="R58" s="6"/>
      <c r="S58" s="6">
        <f t="shared" si="2"/>
        <v>2505019628</v>
      </c>
      <c r="T58" s="6"/>
      <c r="U58" s="8">
        <f t="shared" si="3"/>
        <v>1.2186458953582181E-2</v>
      </c>
    </row>
    <row r="59" spans="1:21">
      <c r="A59" s="1" t="s">
        <v>55</v>
      </c>
      <c r="C59" s="6">
        <v>0</v>
      </c>
      <c r="D59" s="6"/>
      <c r="E59" s="6">
        <v>-3256984307</v>
      </c>
      <c r="F59" s="6"/>
      <c r="G59" s="6">
        <v>0</v>
      </c>
      <c r="H59" s="6"/>
      <c r="I59" s="6">
        <f t="shared" si="0"/>
        <v>-3256984307</v>
      </c>
      <c r="J59" s="6"/>
      <c r="K59" s="8">
        <f t="shared" si="1"/>
        <v>2.3322580047451552E-2</v>
      </c>
      <c r="L59" s="6"/>
      <c r="M59" s="6">
        <v>0</v>
      </c>
      <c r="N59" s="6"/>
      <c r="O59" s="6">
        <v>290802170</v>
      </c>
      <c r="P59" s="6"/>
      <c r="Q59" s="6">
        <v>0</v>
      </c>
      <c r="R59" s="6"/>
      <c r="S59" s="6">
        <f t="shared" si="2"/>
        <v>290802170</v>
      </c>
      <c r="T59" s="6"/>
      <c r="U59" s="8">
        <f t="shared" si="3"/>
        <v>1.4146989782858608E-3</v>
      </c>
    </row>
    <row r="60" spans="1:21">
      <c r="A60" s="1" t="s">
        <v>31</v>
      </c>
      <c r="C60" s="6">
        <v>0</v>
      </c>
      <c r="D60" s="6"/>
      <c r="E60" s="6">
        <v>-1152654909</v>
      </c>
      <c r="F60" s="6"/>
      <c r="G60" s="6">
        <v>0</v>
      </c>
      <c r="H60" s="6"/>
      <c r="I60" s="6">
        <f t="shared" si="0"/>
        <v>-1152654909</v>
      </c>
      <c r="J60" s="6"/>
      <c r="K60" s="8">
        <f t="shared" si="1"/>
        <v>8.2539195305494865E-3</v>
      </c>
      <c r="L60" s="6"/>
      <c r="M60" s="6">
        <v>0</v>
      </c>
      <c r="N60" s="6"/>
      <c r="O60" s="6">
        <v>1580074760</v>
      </c>
      <c r="P60" s="6"/>
      <c r="Q60" s="6">
        <v>0</v>
      </c>
      <c r="R60" s="6"/>
      <c r="S60" s="6">
        <f t="shared" si="2"/>
        <v>1580074760</v>
      </c>
      <c r="T60" s="6"/>
      <c r="U60" s="8">
        <f t="shared" si="3"/>
        <v>7.6867725869696115E-3</v>
      </c>
    </row>
    <row r="61" spans="1:21">
      <c r="A61" s="1" t="s">
        <v>20</v>
      </c>
      <c r="C61" s="6">
        <v>0</v>
      </c>
      <c r="D61" s="6"/>
      <c r="E61" s="6">
        <v>-238716534</v>
      </c>
      <c r="F61" s="6"/>
      <c r="G61" s="6">
        <v>0</v>
      </c>
      <c r="H61" s="6"/>
      <c r="I61" s="6">
        <f t="shared" si="0"/>
        <v>-238716534</v>
      </c>
      <c r="J61" s="6"/>
      <c r="K61" s="8">
        <f t="shared" si="1"/>
        <v>1.7093989249194099E-3</v>
      </c>
      <c r="L61" s="6"/>
      <c r="M61" s="6">
        <v>0</v>
      </c>
      <c r="N61" s="6"/>
      <c r="O61" s="6">
        <v>2538820559</v>
      </c>
      <c r="P61" s="6"/>
      <c r="Q61" s="6">
        <v>0</v>
      </c>
      <c r="R61" s="6"/>
      <c r="S61" s="6">
        <f t="shared" si="2"/>
        <v>2538820559</v>
      </c>
      <c r="T61" s="6"/>
      <c r="U61" s="8">
        <f t="shared" si="3"/>
        <v>1.2350894255254142E-2</v>
      </c>
    </row>
    <row r="62" spans="1:21">
      <c r="A62" s="1" t="s">
        <v>60</v>
      </c>
      <c r="C62" s="6">
        <v>0</v>
      </c>
      <c r="D62" s="6"/>
      <c r="E62" s="6">
        <v>-4664177462</v>
      </c>
      <c r="F62" s="6"/>
      <c r="G62" s="6">
        <v>0</v>
      </c>
      <c r="H62" s="6"/>
      <c r="I62" s="6">
        <f t="shared" si="0"/>
        <v>-4664177462</v>
      </c>
      <c r="J62" s="6"/>
      <c r="K62" s="8">
        <f t="shared" si="1"/>
        <v>3.3399194457038081E-2</v>
      </c>
      <c r="L62" s="6"/>
      <c r="M62" s="6">
        <v>0</v>
      </c>
      <c r="N62" s="6"/>
      <c r="O62" s="6">
        <v>9789551209</v>
      </c>
      <c r="P62" s="6"/>
      <c r="Q62" s="6">
        <v>0</v>
      </c>
      <c r="R62" s="6"/>
      <c r="S62" s="6">
        <f t="shared" si="2"/>
        <v>9789551209</v>
      </c>
      <c r="T62" s="6"/>
      <c r="U62" s="8">
        <f t="shared" si="3"/>
        <v>4.7624362958671916E-2</v>
      </c>
    </row>
    <row r="63" spans="1:21">
      <c r="A63" s="1" t="s">
        <v>22</v>
      </c>
      <c r="C63" s="6">
        <v>0</v>
      </c>
      <c r="D63" s="6"/>
      <c r="E63" s="6">
        <v>-410322199</v>
      </c>
      <c r="F63" s="6"/>
      <c r="G63" s="6">
        <v>0</v>
      </c>
      <c r="H63" s="6"/>
      <c r="I63" s="6">
        <f t="shared" si="0"/>
        <v>-410322199</v>
      </c>
      <c r="J63" s="6"/>
      <c r="K63" s="8">
        <f t="shared" si="1"/>
        <v>2.9382310227458659E-3</v>
      </c>
      <c r="L63" s="6"/>
      <c r="M63" s="6">
        <v>0</v>
      </c>
      <c r="N63" s="6"/>
      <c r="O63" s="6">
        <v>28415665</v>
      </c>
      <c r="P63" s="6"/>
      <c r="Q63" s="6">
        <v>0</v>
      </c>
      <c r="R63" s="6"/>
      <c r="S63" s="6">
        <f t="shared" si="2"/>
        <v>28415665</v>
      </c>
      <c r="T63" s="6"/>
      <c r="U63" s="8">
        <f t="shared" si="3"/>
        <v>1.3823697478878267E-4</v>
      </c>
    </row>
    <row r="64" spans="1:21">
      <c r="A64" s="1" t="s">
        <v>57</v>
      </c>
      <c r="C64" s="6">
        <v>0</v>
      </c>
      <c r="D64" s="6"/>
      <c r="E64" s="6">
        <v>-62073507</v>
      </c>
      <c r="F64" s="6"/>
      <c r="G64" s="6">
        <v>0</v>
      </c>
      <c r="H64" s="6"/>
      <c r="I64" s="6">
        <f t="shared" si="0"/>
        <v>-62073507</v>
      </c>
      <c r="J64" s="6"/>
      <c r="K64" s="8">
        <f t="shared" si="1"/>
        <v>4.4449533659774679E-4</v>
      </c>
      <c r="L64" s="6"/>
      <c r="M64" s="6">
        <v>0</v>
      </c>
      <c r="N64" s="6"/>
      <c r="O64" s="6">
        <v>-73227340</v>
      </c>
      <c r="P64" s="6"/>
      <c r="Q64" s="6">
        <v>0</v>
      </c>
      <c r="R64" s="6"/>
      <c r="S64" s="6">
        <f t="shared" si="2"/>
        <v>-73227340</v>
      </c>
      <c r="T64" s="6"/>
      <c r="U64" s="8">
        <f t="shared" si="3"/>
        <v>-3.5623751734930779E-4</v>
      </c>
    </row>
    <row r="65" spans="1:21">
      <c r="A65" s="1" t="s">
        <v>39</v>
      </c>
      <c r="C65" s="6">
        <v>0</v>
      </c>
      <c r="D65" s="6"/>
      <c r="E65" s="6">
        <v>-3947938979</v>
      </c>
      <c r="F65" s="6"/>
      <c r="G65" s="6">
        <v>0</v>
      </c>
      <c r="H65" s="6"/>
      <c r="I65" s="6">
        <f t="shared" si="0"/>
        <v>-3947938979</v>
      </c>
      <c r="J65" s="6"/>
      <c r="K65" s="8">
        <f t="shared" si="1"/>
        <v>2.8270361224120459E-2</v>
      </c>
      <c r="L65" s="6"/>
      <c r="M65" s="6">
        <v>0</v>
      </c>
      <c r="N65" s="6"/>
      <c r="O65" s="6">
        <v>6180126239</v>
      </c>
      <c r="P65" s="6"/>
      <c r="Q65" s="6">
        <v>0</v>
      </c>
      <c r="R65" s="6"/>
      <c r="S65" s="6">
        <f t="shared" si="2"/>
        <v>6180126239</v>
      </c>
      <c r="T65" s="6"/>
      <c r="U65" s="8">
        <f t="shared" si="3"/>
        <v>3.0065175497111799E-2</v>
      </c>
    </row>
    <row r="66" spans="1:21">
      <c r="A66" s="1" t="s">
        <v>37</v>
      </c>
      <c r="C66" s="6">
        <v>0</v>
      </c>
      <c r="D66" s="6"/>
      <c r="E66" s="6">
        <v>-509004237</v>
      </c>
      <c r="F66" s="6"/>
      <c r="G66" s="6">
        <v>0</v>
      </c>
      <c r="H66" s="6"/>
      <c r="I66" s="6">
        <f t="shared" si="0"/>
        <v>-509004237</v>
      </c>
      <c r="J66" s="6"/>
      <c r="K66" s="8">
        <f t="shared" si="1"/>
        <v>3.6448723552061314E-3</v>
      </c>
      <c r="L66" s="6"/>
      <c r="M66" s="6">
        <v>0</v>
      </c>
      <c r="N66" s="6"/>
      <c r="O66" s="6">
        <v>-421244885</v>
      </c>
      <c r="P66" s="6"/>
      <c r="Q66" s="6">
        <v>0</v>
      </c>
      <c r="R66" s="6"/>
      <c r="S66" s="6">
        <f t="shared" si="2"/>
        <v>-421244885</v>
      </c>
      <c r="T66" s="6"/>
      <c r="U66" s="8">
        <f t="shared" si="3"/>
        <v>-2.0492787533794707E-3</v>
      </c>
    </row>
    <row r="67" spans="1:21">
      <c r="A67" s="1" t="s">
        <v>36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0</v>
      </c>
      <c r="R67" s="6"/>
      <c r="S67" s="6">
        <f t="shared" si="2"/>
        <v>0</v>
      </c>
      <c r="T67" s="6"/>
      <c r="U67" s="8">
        <f t="shared" si="3"/>
        <v>0</v>
      </c>
    </row>
    <row r="68" spans="1:21">
      <c r="A68" s="1" t="s">
        <v>66</v>
      </c>
      <c r="C68" s="6">
        <v>0</v>
      </c>
      <c r="D68" s="6"/>
      <c r="E68" s="6">
        <v>269489990</v>
      </c>
      <c r="F68" s="6"/>
      <c r="G68" s="6">
        <v>0</v>
      </c>
      <c r="H68" s="6"/>
      <c r="I68" s="6">
        <f t="shared" si="0"/>
        <v>269489990</v>
      </c>
      <c r="J68" s="6"/>
      <c r="K68" s="8">
        <f t="shared" si="1"/>
        <v>-1.9297611751624315E-3</v>
      </c>
      <c r="L68" s="6"/>
      <c r="M68" s="6">
        <v>0</v>
      </c>
      <c r="N68" s="6"/>
      <c r="O68" s="6">
        <v>269490010</v>
      </c>
      <c r="P68" s="6"/>
      <c r="Q68" s="6">
        <v>0</v>
      </c>
      <c r="R68" s="6"/>
      <c r="S68" s="6">
        <f t="shared" si="2"/>
        <v>269490010</v>
      </c>
      <c r="T68" s="6"/>
      <c r="U68" s="8">
        <f t="shared" si="3"/>
        <v>1.3110192465387944E-3</v>
      </c>
    </row>
    <row r="69" spans="1:21">
      <c r="A69" s="1" t="s">
        <v>68</v>
      </c>
      <c r="C69" s="6">
        <v>0</v>
      </c>
      <c r="D69" s="6"/>
      <c r="E69" s="6">
        <v>470887374</v>
      </c>
      <c r="F69" s="6"/>
      <c r="G69" s="6">
        <v>0</v>
      </c>
      <c r="H69" s="6"/>
      <c r="I69" s="6">
        <f t="shared" si="0"/>
        <v>470887374</v>
      </c>
      <c r="J69" s="6"/>
      <c r="K69" s="8">
        <f t="shared" si="1"/>
        <v>-3.371925510923027E-3</v>
      </c>
      <c r="L69" s="6"/>
      <c r="M69" s="6">
        <v>0</v>
      </c>
      <c r="N69" s="6"/>
      <c r="O69" s="6">
        <v>470887374</v>
      </c>
      <c r="P69" s="6"/>
      <c r="Q69" s="6">
        <v>0</v>
      </c>
      <c r="R69" s="6"/>
      <c r="S69" s="6">
        <f t="shared" si="2"/>
        <v>470887374</v>
      </c>
      <c r="T69" s="6"/>
      <c r="U69" s="8">
        <f t="shared" si="3"/>
        <v>2.2907803159980273E-3</v>
      </c>
    </row>
    <row r="70" spans="1:21">
      <c r="A70" s="1" t="s">
        <v>225</v>
      </c>
      <c r="C70" s="6">
        <v>8507129797</v>
      </c>
      <c r="D70" s="6"/>
      <c r="E70" s="6">
        <v>0</v>
      </c>
      <c r="F70" s="6"/>
      <c r="G70" s="6">
        <v>0</v>
      </c>
      <c r="H70" s="6"/>
      <c r="I70" s="6">
        <f t="shared" si="0"/>
        <v>8507129797</v>
      </c>
      <c r="J70" s="6"/>
      <c r="K70" s="8">
        <f t="shared" si="1"/>
        <v>-6.0917768390276975E-2</v>
      </c>
      <c r="L70" s="6"/>
      <c r="M70" s="6">
        <v>8507129797</v>
      </c>
      <c r="N70" s="6"/>
      <c r="O70" s="6">
        <v>0</v>
      </c>
      <c r="P70" s="6"/>
      <c r="Q70" s="6">
        <v>0</v>
      </c>
      <c r="R70" s="6"/>
      <c r="S70" s="6">
        <v>0</v>
      </c>
      <c r="T70" s="6"/>
      <c r="U70" s="8">
        <f t="shared" si="3"/>
        <v>0</v>
      </c>
    </row>
    <row r="71" spans="1:21" ht="24.75" thickBot="1">
      <c r="C71" s="7">
        <f>SUM(C8:C70)</f>
        <v>100738429742</v>
      </c>
      <c r="D71" s="6"/>
      <c r="E71" s="7">
        <f>SUM(E8:E70)</f>
        <v>-244249033901</v>
      </c>
      <c r="F71" s="6"/>
      <c r="G71" s="7">
        <f>SUM(G8:G70)</f>
        <v>3861204291</v>
      </c>
      <c r="H71" s="6"/>
      <c r="I71" s="7">
        <f>SUM(I8:I70)</f>
        <v>-139649399868</v>
      </c>
      <c r="J71" s="6"/>
      <c r="K71" s="9">
        <f>SUM(K8:K70)</f>
        <v>0.99999999999999989</v>
      </c>
      <c r="L71" s="6"/>
      <c r="M71" s="7">
        <f>SUM(M8:M70)</f>
        <v>143940708886</v>
      </c>
      <c r="N71" s="6"/>
      <c r="O71" s="7">
        <f>SUM(O8:O70)</f>
        <v>9615273787</v>
      </c>
      <c r="P71" s="6"/>
      <c r="Q71" s="7">
        <f>SUM(Q8:Q70)</f>
        <v>60508777732</v>
      </c>
      <c r="R71" s="6"/>
      <c r="S71" s="7">
        <f>SUM(S8:S70)</f>
        <v>205557630608</v>
      </c>
      <c r="T71" s="6"/>
      <c r="U71" s="9">
        <f>SUM(U8:U70)</f>
        <v>1</v>
      </c>
    </row>
    <row r="72" spans="1:21" ht="24.75" thickTop="1">
      <c r="C72" s="14"/>
      <c r="E72" s="14"/>
      <c r="G72" s="14"/>
      <c r="M72" s="14"/>
      <c r="O72" s="14"/>
      <c r="Q72" s="14"/>
    </row>
    <row r="73" spans="1:21">
      <c r="E73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2022-07-23T12:06:34Z</dcterms:created>
  <dcterms:modified xsi:type="dcterms:W3CDTF">2022-08-01T09:09:48Z</dcterms:modified>
</cp:coreProperties>
</file>