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A04DE518-D580-4E53-85CD-F70EEE9E45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2" l="1"/>
  <c r="C8" i="15" s="1"/>
  <c r="I34" i="11"/>
  <c r="M44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8" i="8"/>
  <c r="C10" i="15"/>
  <c r="C9" i="15"/>
  <c r="K10" i="13"/>
  <c r="K9" i="13"/>
  <c r="K8" i="13"/>
  <c r="G10" i="13"/>
  <c r="G9" i="13"/>
  <c r="G8" i="13"/>
  <c r="I10" i="13"/>
  <c r="E10" i="13"/>
  <c r="K33" i="12"/>
  <c r="M33" i="12"/>
  <c r="O33" i="12"/>
  <c r="Q33" i="12"/>
  <c r="S9" i="11"/>
  <c r="S10" i="11"/>
  <c r="S71" i="11" s="1"/>
  <c r="U9" i="11" s="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C33" i="12"/>
  <c r="E33" i="12"/>
  <c r="G33" i="12"/>
  <c r="Q71" i="11"/>
  <c r="O71" i="11"/>
  <c r="M71" i="11"/>
  <c r="G71" i="11"/>
  <c r="E71" i="11"/>
  <c r="Q32" i="10"/>
  <c r="O32" i="10"/>
  <c r="M32" i="10"/>
  <c r="I32" i="10"/>
  <c r="G32" i="10"/>
  <c r="E32" i="10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F78" i="9"/>
  <c r="O77" i="9"/>
  <c r="M77" i="9"/>
  <c r="G77" i="9"/>
  <c r="E77" i="9"/>
  <c r="S43" i="8"/>
  <c r="S4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8" i="8"/>
  <c r="Q44" i="8"/>
  <c r="O44" i="8"/>
  <c r="K44" i="8"/>
  <c r="I44" i="8"/>
  <c r="S14" i="7"/>
  <c r="Q14" i="7"/>
  <c r="O14" i="7"/>
  <c r="M14" i="7"/>
  <c r="K14" i="7"/>
  <c r="I14" i="7"/>
  <c r="S10" i="6"/>
  <c r="Q10" i="6"/>
  <c r="O10" i="6"/>
  <c r="M10" i="6"/>
  <c r="K10" i="6"/>
  <c r="AK29" i="3"/>
  <c r="AI29" i="3"/>
  <c r="AG29" i="3"/>
  <c r="AA29" i="3"/>
  <c r="W29" i="3"/>
  <c r="S29" i="3"/>
  <c r="Q29" i="3"/>
  <c r="Y61" i="1"/>
  <c r="U61" i="1"/>
  <c r="O61" i="1"/>
  <c r="K61" i="1"/>
  <c r="G61" i="1"/>
  <c r="E61" i="1"/>
  <c r="W61" i="1"/>
  <c r="C71" i="11" l="1"/>
  <c r="I71" i="11"/>
  <c r="C7" i="15" s="1"/>
  <c r="U68" i="11"/>
  <c r="U60" i="11"/>
  <c r="U52" i="11"/>
  <c r="U40" i="11"/>
  <c r="U32" i="11"/>
  <c r="U24" i="11"/>
  <c r="U16" i="11"/>
  <c r="U8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44" i="11"/>
  <c r="U70" i="11"/>
  <c r="U66" i="11"/>
  <c r="U62" i="11"/>
  <c r="U58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64" i="11"/>
  <c r="U56" i="11"/>
  <c r="U48" i="11"/>
  <c r="U36" i="11"/>
  <c r="U28" i="11"/>
  <c r="U20" i="11"/>
  <c r="U12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K12" i="11"/>
  <c r="K35" i="11"/>
  <c r="K67" i="11"/>
  <c r="K15" i="11"/>
  <c r="K63" i="11"/>
  <c r="K23" i="11"/>
  <c r="K39" i="11"/>
  <c r="K55" i="11"/>
  <c r="K8" i="11"/>
  <c r="K47" i="11"/>
  <c r="K11" i="11"/>
  <c r="K27" i="11"/>
  <c r="K43" i="11"/>
  <c r="K59" i="11"/>
  <c r="K31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Q77" i="9"/>
  <c r="I77" i="9"/>
  <c r="K51" i="11" l="1"/>
  <c r="C11" i="15"/>
  <c r="E7" i="15" s="1"/>
  <c r="G11" i="15"/>
  <c r="K19" i="11"/>
  <c r="K71" i="11" s="1"/>
  <c r="U71" i="11"/>
  <c r="E8" i="15" l="1"/>
  <c r="E9" i="15"/>
  <c r="E10" i="15"/>
  <c r="E11" i="15" l="1"/>
</calcChain>
</file>

<file path=xl/sharedStrings.xml><?xml version="1.0" encoding="utf-8"?>
<sst xmlns="http://schemas.openxmlformats.org/spreadsheetml/2006/main" count="805" uniqueCount="230">
  <si>
    <t>صندوق سرمایه‌گذاری توسعه ممتاز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</si>
  <si>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</si>
  <si>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</si>
  <si>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</si>
  <si>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</si>
  <si>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</si>
  <si>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</si>
  <si>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</si>
  <si>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</si>
  <si>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</si>
  <si>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</si>
  <si>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</si>
  <si>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</si>
  <si>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</si>
  <si>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</si>
  <si>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</si>
  <si>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</si>
  <si>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</si>
  <si>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</si>
  <si>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</si>
  <si>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</si>
  <si>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</si>
  <si>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</si>
  <si>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</si>
  <si>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</si>
  <si>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</si>
  <si>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</si>
  <si>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</si>
  <si>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</si>
  <si>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</si>
  <si>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</si>
  <si>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ح . توسعه‌معادن‌وفلزات‌</t>
  </si>
  <si>
    <t>ح . سرمایه‌گذاری‌ سپه‌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</si>
  <si>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</si>
  <si>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</si>
  <si>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</si>
  <si>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</si>
  <si>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</si>
  <si>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</si>
  <si>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</si>
  <si>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</si>
  <si>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</si>
  <si>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</si>
  <si>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</si>
  <si>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آرتا اردبیل</t>
  </si>
  <si>
    <t>سیمان فارس و خوزستان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</si>
  <si>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</si>
  <si>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</si>
  <si>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</si>
  <si>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</si>
  <si>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</si>
  <si>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صنایع‌ کاشی‌ و سرامیک‌ سینا</t>
  </si>
  <si>
    <t>فجر انرژی خلیج فارس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</si>
  <si>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</si>
  <si>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</si>
  <si>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</si>
  <si>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</si>
  <si>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</si>
  <si>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</si>
  <si>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</si>
  <si>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گروه‌ صنعتی‌ بارز</t>
  </si>
  <si>
    <t>گسترش نفت و گاز پارسیان</t>
  </si>
  <si>
    <t>گلتاش‌</t>
  </si>
  <si>
    <t>نفت ایرانول</t>
  </si>
  <si>
    <t>نفت پاسارگاد</t>
  </si>
  <si>
    <t>کالسیمین‌</t>
  </si>
  <si>
    <t>ح .داروسازی کاسپین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</si>
  <si>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</si>
  <si>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</si>
  <si>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</si>
  <si>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</si>
  <si>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</si>
  <si>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</si>
  <si>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</si>
  <si>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</si>
  <si>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</si>
  <si>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</si>
  <si>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</si>
  <si>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</si>
  <si>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</si>
  <si>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</si>
  <si>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</si>
  <si>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</si>
  <si>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</si>
  <si>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</si>
  <si>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</si>
  <si>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</si>
  <si>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</si>
  <si>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</si>
  <si>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</si>
  <si>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</si>
  <si>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</si>
  <si>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</si>
  <si>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</si>
  <si>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</si>
  <si>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</si>
  <si>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</si>
  <si>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</si>
  <si>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</si>
  <si>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</si>
  <si>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</si>
  <si>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</si>
  <si>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</si>
  <si>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</si>
  <si>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</si>
  <si>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</si>
  <si>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</si>
  <si>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</si>
  <si>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</si>
  <si>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</si>
  <si>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</si>
  <si>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</si>
  <si>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</si>
  <si>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</si>
  <si>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</si>
  <si>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</si>
  <si>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</si>
  <si>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</si>
  <si>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</si>
  <si>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</si>
  <si>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</si>
  <si>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</si>
  <si>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</si>
  <si>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</si>
  <si>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</si>
  <si>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</si>
  <si>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</si>
  <si>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</si>
  <si>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</si>
  <si>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</si>
  <si>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</si>
  <si>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مرابحه عام دولت3-ش.خ0211</t>
  </si>
  <si>
    <t>1399/03/13</t>
  </si>
  <si>
    <t>1402/11/13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</si>
  <si>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</si>
  <si>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</si>
  <si>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</si>
  <si>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</si>
  <si>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</si>
  <si>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</si>
  <si>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</si>
  <si>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</si>
  <si>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</si>
  <si>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</si>
  <si>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</si>
  <si>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</si>
  <si>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</si>
  <si>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</si>
  <si>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</si>
  <si>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</si>
  <si>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</si>
  <si>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</si>
  <si>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</si>
  <si>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</si>
  <si>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</si>
  <si>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</si>
  <si>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</si>
  <si>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</si>
  <si>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</si>
  <si>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</si>
  <si>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</si>
  <si>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</si>
  <si>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</si>
  <si>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</si>
  <si>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</si>
  <si>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</si>
  <si>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</si>
  <si>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</si>
  <si>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</si>
  <si>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</si>
  <si>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1401/04/22</t>
  </si>
  <si>
    <t>1401/04/16</t>
  </si>
  <si>
    <t>1401/04/25</t>
  </si>
  <si>
    <t>1401/05/30</t>
  </si>
  <si>
    <t>1401/03/30</t>
  </si>
  <si>
    <t>1401/05/11</t>
  </si>
  <si>
    <t>1401/04/28</t>
  </si>
  <si>
    <t>1401/03/31</t>
  </si>
  <si>
    <t>1401/04/20</t>
  </si>
  <si>
    <t>1401/04/15</t>
  </si>
  <si>
    <t>1401/04/14</t>
  </si>
  <si>
    <t>1401/03/25</t>
  </si>
  <si>
    <t>1401/02/28</t>
  </si>
  <si>
    <t>1401/03/17</t>
  </si>
  <si>
    <t>1401/02/31</t>
  </si>
  <si>
    <t>1401/03/10</t>
  </si>
  <si>
    <t>1401/02/10</t>
  </si>
  <si>
    <t>1401/02/21</t>
  </si>
  <si>
    <t>1401/03/29</t>
  </si>
  <si>
    <t>1401/01/30</t>
  </si>
  <si>
    <t>تولید نیروی برق آبادان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</si>
  <si>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</si>
  <si>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</si>
  <si>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</si>
  <si>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</si>
  <si>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</si>
  <si>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</si>
  <si>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سیمان‌ شرق‌</t>
  </si>
  <si>
    <t>داروسازی‌ اسوه‌</t>
  </si>
  <si>
    <t>ح . سرمایه گذاری صبا تامین</t>
  </si>
  <si>
    <t>داده گسترعصرنوین-های وب</t>
  </si>
  <si>
    <t>ح.زغال سنگ پروده طبس</t>
  </si>
  <si>
    <t>صنایع شیمیایی کیمیاگران امروز</t>
  </si>
  <si>
    <t>دوده‌ صنعتی‌ پارس‌</t>
  </si>
  <si>
    <t>کاشی‌ وسرامیک‌ حافظ‌</t>
  </si>
  <si>
    <t>ملی‌ صنایع‌ مس‌ ایران‌</t>
  </si>
  <si>
    <t>سپنتا</t>
  </si>
  <si>
    <t>اسنادخزانه-م15بودجه98-010406</t>
  </si>
  <si>
    <t>اسنادخزانه-م13بودجه98-010219</t>
  </si>
  <si>
    <t>اسنادخزانه-م14بودجه98-010318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</si>
  <si>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</si>
  <si>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</si>
  <si>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</si>
  <si>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</si>
  <si>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</si>
  <si>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</si>
  <si>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</si>
  <si>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</si>
  <si>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</si>
  <si>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</si>
  <si>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</si>
  <si>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</si>
  <si>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</si>
  <si>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</si>
  <si>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</si>
  <si>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</si>
  <si>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1401/05/01</t>
  </si>
  <si>
    <t>-</t>
  </si>
  <si>
    <t>از ابتدای سال مالی تا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</si>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</sst>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16D07084-C683-3137-0CEF-9DFF5B2704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15F0-01F7-41B5-A859-DE8A98908A2F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331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331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34"/>
  <sheetViews>
    <sheetView rightToLeft="1" workbookViewId="0">
      <selection activeCell="H16" sqref="H16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9.140625" style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4.75" customHeight="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9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9" ht="24.75">
      <c r="A6" s="15" t="s">
        <v>154</v>
      </c>
      <c r="C6" s="16" t="s">
        <v>152</v>
      </c>
      <c r="D6" s="16" t="s">
        <v>152</v>
      </c>
      <c r="E6" s="16" t="s">
        <v>152</v>
      </c>
      <c r="F6" s="16" t="s">
        <v>152</v>
      </c>
      <c r="G6" s="16" t="s">
        <v>152</v>
      </c>
      <c r="H6" s="16" t="s">
        <v>152</v>
      </c>
      <c r="I6" s="16" t="s">
        <v>152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</row>
    <row r="7" spans="1:19" ht="24.75">
      <c r="A7" s="16" t="s">
        <v>154</v>
      </c>
      <c r="C7" s="16" t="s">
        <v>215</v>
      </c>
      <c r="E7" s="16" t="s">
        <v>212</v>
      </c>
      <c r="G7" s="16" t="s">
        <v>213</v>
      </c>
      <c r="I7" s="16" t="s">
        <v>216</v>
      </c>
      <c r="K7" s="16" t="s">
        <v>215</v>
      </c>
      <c r="M7" s="16" t="s">
        <v>212</v>
      </c>
      <c r="O7" s="16" t="s">
        <v>213</v>
      </c>
      <c r="Q7" s="16" t="s">
        <v>216</v>
      </c>
    </row>
    <row r="8" spans="1:19">
      <c r="A8" s="1" t="s">
        <v>89</v>
      </c>
      <c r="C8" s="6">
        <v>0</v>
      </c>
      <c r="D8" s="4"/>
      <c r="E8" s="6">
        <v>0</v>
      </c>
      <c r="F8" s="4"/>
      <c r="G8" s="6">
        <v>3125534006</v>
      </c>
      <c r="H8" s="4"/>
      <c r="I8" s="6">
        <v>3125534006</v>
      </c>
      <c r="J8" s="4"/>
      <c r="K8" s="6">
        <v>0</v>
      </c>
      <c r="L8" s="4"/>
      <c r="M8" s="6">
        <v>0</v>
      </c>
      <c r="N8" s="4"/>
      <c r="O8" s="6">
        <v>3125534006</v>
      </c>
      <c r="P8" s="4"/>
      <c r="Q8" s="6">
        <v>3125534006</v>
      </c>
      <c r="R8" s="4"/>
      <c r="S8" s="4"/>
    </row>
    <row r="9" spans="1:19">
      <c r="A9" s="1" t="s">
        <v>86</v>
      </c>
      <c r="C9" s="6">
        <v>0</v>
      </c>
      <c r="D9" s="4"/>
      <c r="E9" s="6">
        <v>0</v>
      </c>
      <c r="F9" s="4"/>
      <c r="G9" s="6">
        <v>3694875932</v>
      </c>
      <c r="H9" s="4"/>
      <c r="I9" s="6">
        <v>3694875932</v>
      </c>
      <c r="J9" s="4"/>
      <c r="K9" s="6">
        <v>0</v>
      </c>
      <c r="L9" s="4"/>
      <c r="M9" s="6">
        <v>0</v>
      </c>
      <c r="N9" s="4"/>
      <c r="O9" s="6">
        <v>3694875932</v>
      </c>
      <c r="P9" s="4"/>
      <c r="Q9" s="6">
        <v>3694875932</v>
      </c>
      <c r="R9" s="4"/>
      <c r="S9" s="4"/>
    </row>
    <row r="10" spans="1:19">
      <c r="A10" s="1" t="s">
        <v>207</v>
      </c>
      <c r="C10" s="6">
        <v>0</v>
      </c>
      <c r="D10" s="4"/>
      <c r="E10" s="6">
        <v>0</v>
      </c>
      <c r="F10" s="4"/>
      <c r="G10" s="6">
        <v>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6715743836</v>
      </c>
      <c r="P10" s="4"/>
      <c r="Q10" s="6">
        <v>6715743836</v>
      </c>
      <c r="R10" s="4"/>
      <c r="S10" s="4"/>
    </row>
    <row r="11" spans="1:19">
      <c r="A11" s="1" t="s">
        <v>160</v>
      </c>
      <c r="C11" s="6">
        <v>0</v>
      </c>
      <c r="D11" s="4"/>
      <c r="E11" s="6">
        <v>0</v>
      </c>
      <c r="F11" s="4"/>
      <c r="G11" s="6">
        <v>0</v>
      </c>
      <c r="H11" s="4"/>
      <c r="I11" s="6">
        <v>0</v>
      </c>
      <c r="J11" s="4"/>
      <c r="K11" s="6">
        <v>8784457731</v>
      </c>
      <c r="L11" s="4"/>
      <c r="M11" s="6">
        <v>0</v>
      </c>
      <c r="N11" s="4"/>
      <c r="O11" s="6">
        <v>2511020610</v>
      </c>
      <c r="P11" s="4"/>
      <c r="Q11" s="6">
        <v>11295478341</v>
      </c>
      <c r="R11" s="4"/>
      <c r="S11" s="4"/>
    </row>
    <row r="12" spans="1:19">
      <c r="A12" s="1" t="s">
        <v>208</v>
      </c>
      <c r="C12" s="6">
        <v>0</v>
      </c>
      <c r="D12" s="4"/>
      <c r="E12" s="6">
        <v>0</v>
      </c>
      <c r="F12" s="4"/>
      <c r="G12" s="6">
        <v>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1061150093</v>
      </c>
      <c r="P12" s="4"/>
      <c r="Q12" s="6">
        <v>1061150093</v>
      </c>
      <c r="R12" s="4"/>
      <c r="S12" s="4"/>
    </row>
    <row r="13" spans="1:19">
      <c r="A13" s="1" t="s">
        <v>109</v>
      </c>
      <c r="C13" s="6">
        <v>0</v>
      </c>
      <c r="D13" s="4"/>
      <c r="E13" s="6">
        <v>3578480614</v>
      </c>
      <c r="F13" s="4"/>
      <c r="G13" s="6">
        <v>0</v>
      </c>
      <c r="H13" s="4"/>
      <c r="I13" s="6">
        <v>3578480614</v>
      </c>
      <c r="J13" s="4"/>
      <c r="K13" s="6">
        <v>0</v>
      </c>
      <c r="L13" s="4"/>
      <c r="M13" s="6">
        <v>19835226345</v>
      </c>
      <c r="N13" s="4"/>
      <c r="O13" s="6">
        <v>4453699813</v>
      </c>
      <c r="P13" s="4"/>
      <c r="Q13" s="6">
        <v>24288926158</v>
      </c>
      <c r="R13" s="4"/>
      <c r="S13" s="4"/>
    </row>
    <row r="14" spans="1:19">
      <c r="A14" s="1" t="s">
        <v>209</v>
      </c>
      <c r="C14" s="6">
        <v>0</v>
      </c>
      <c r="D14" s="4"/>
      <c r="E14" s="6">
        <v>0</v>
      </c>
      <c r="F14" s="4"/>
      <c r="G14" s="6">
        <v>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2774979280</v>
      </c>
      <c r="P14" s="4"/>
      <c r="Q14" s="6">
        <v>2774979280</v>
      </c>
      <c r="R14" s="4"/>
      <c r="S14" s="4"/>
    </row>
    <row r="15" spans="1:19">
      <c r="A15" s="1" t="s">
        <v>210</v>
      </c>
      <c r="C15" s="6">
        <v>0</v>
      </c>
      <c r="D15" s="4"/>
      <c r="E15" s="6">
        <v>0</v>
      </c>
      <c r="F15" s="4"/>
      <c r="G15" s="6">
        <v>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937005815</v>
      </c>
      <c r="P15" s="4"/>
      <c r="Q15" s="6">
        <v>937005815</v>
      </c>
      <c r="R15" s="4"/>
      <c r="S15" s="4"/>
    </row>
    <row r="16" spans="1:19">
      <c r="A16" s="1" t="s">
        <v>131</v>
      </c>
      <c r="C16" s="6">
        <v>547291152</v>
      </c>
      <c r="D16" s="4"/>
      <c r="E16" s="6">
        <v>3136999375</v>
      </c>
      <c r="F16" s="4"/>
      <c r="G16" s="6">
        <v>0</v>
      </c>
      <c r="H16" s="4"/>
      <c r="I16" s="6">
        <v>3684290527</v>
      </c>
      <c r="J16" s="4"/>
      <c r="K16" s="6">
        <v>547291152</v>
      </c>
      <c r="L16" s="4"/>
      <c r="M16" s="6">
        <v>3136999375</v>
      </c>
      <c r="N16" s="4"/>
      <c r="O16" s="6">
        <v>0</v>
      </c>
      <c r="P16" s="4"/>
      <c r="Q16" s="6">
        <v>3684290527</v>
      </c>
      <c r="R16" s="4"/>
      <c r="S16" s="4"/>
    </row>
    <row r="17" spans="1:19">
      <c r="A17" s="1" t="s">
        <v>125</v>
      </c>
      <c r="C17" s="6">
        <v>758658024</v>
      </c>
      <c r="D17" s="4"/>
      <c r="E17" s="6">
        <v>0</v>
      </c>
      <c r="F17" s="4"/>
      <c r="G17" s="6">
        <v>0</v>
      </c>
      <c r="H17" s="4"/>
      <c r="I17" s="6">
        <v>758658024</v>
      </c>
      <c r="J17" s="4"/>
      <c r="K17" s="6">
        <v>3779505975</v>
      </c>
      <c r="L17" s="4"/>
      <c r="M17" s="6">
        <v>0</v>
      </c>
      <c r="N17" s="4"/>
      <c r="O17" s="6">
        <v>0</v>
      </c>
      <c r="P17" s="4"/>
      <c r="Q17" s="6">
        <v>3779505975</v>
      </c>
      <c r="R17" s="4"/>
      <c r="S17" s="4"/>
    </row>
    <row r="18" spans="1:19">
      <c r="A18" s="1" t="s">
        <v>128</v>
      </c>
      <c r="C18" s="6">
        <v>15460157</v>
      </c>
      <c r="D18" s="4"/>
      <c r="E18" s="6">
        <v>0</v>
      </c>
      <c r="F18" s="4"/>
      <c r="G18" s="6">
        <v>0</v>
      </c>
      <c r="H18" s="4"/>
      <c r="I18" s="6">
        <v>15460157</v>
      </c>
      <c r="J18" s="4"/>
      <c r="K18" s="6">
        <v>75292705</v>
      </c>
      <c r="L18" s="4"/>
      <c r="M18" s="6">
        <v>-4839121</v>
      </c>
      <c r="N18" s="4"/>
      <c r="O18" s="6">
        <v>0</v>
      </c>
      <c r="P18" s="4"/>
      <c r="Q18" s="6">
        <v>70453584</v>
      </c>
      <c r="R18" s="4"/>
      <c r="S18" s="4"/>
    </row>
    <row r="19" spans="1:19">
      <c r="A19" s="1" t="s">
        <v>92</v>
      </c>
      <c r="C19" s="6">
        <v>0</v>
      </c>
      <c r="D19" s="4"/>
      <c r="E19" s="6">
        <v>2330477525</v>
      </c>
      <c r="F19" s="4"/>
      <c r="G19" s="6">
        <v>0</v>
      </c>
      <c r="H19" s="4"/>
      <c r="I19" s="6">
        <v>2330477525</v>
      </c>
      <c r="J19" s="4"/>
      <c r="K19" s="6">
        <v>0</v>
      </c>
      <c r="L19" s="4"/>
      <c r="M19" s="6">
        <v>10208349402</v>
      </c>
      <c r="N19" s="4"/>
      <c r="O19" s="6">
        <v>0</v>
      </c>
      <c r="P19" s="4"/>
      <c r="Q19" s="6">
        <v>10208349402</v>
      </c>
      <c r="R19" s="4"/>
      <c r="S19" s="4"/>
    </row>
    <row r="20" spans="1:19">
      <c r="A20" s="1" t="s">
        <v>103</v>
      </c>
      <c r="C20" s="6">
        <v>0</v>
      </c>
      <c r="D20" s="4"/>
      <c r="E20" s="6">
        <v>1466572935</v>
      </c>
      <c r="F20" s="4"/>
      <c r="G20" s="6">
        <v>0</v>
      </c>
      <c r="H20" s="4"/>
      <c r="I20" s="6">
        <v>1466572935</v>
      </c>
      <c r="J20" s="4"/>
      <c r="K20" s="6">
        <v>0</v>
      </c>
      <c r="L20" s="4"/>
      <c r="M20" s="6">
        <v>6252734095</v>
      </c>
      <c r="N20" s="4"/>
      <c r="O20" s="6">
        <v>0</v>
      </c>
      <c r="P20" s="4"/>
      <c r="Q20" s="6">
        <v>6252734095</v>
      </c>
      <c r="R20" s="4"/>
      <c r="S20" s="4"/>
    </row>
    <row r="21" spans="1:19">
      <c r="A21" s="1" t="s">
        <v>106</v>
      </c>
      <c r="C21" s="6">
        <v>0</v>
      </c>
      <c r="D21" s="4"/>
      <c r="E21" s="6">
        <v>2488244494</v>
      </c>
      <c r="F21" s="4"/>
      <c r="G21" s="6">
        <v>0</v>
      </c>
      <c r="H21" s="4"/>
      <c r="I21" s="6">
        <v>2488244494</v>
      </c>
      <c r="J21" s="4"/>
      <c r="K21" s="6">
        <v>0</v>
      </c>
      <c r="L21" s="4"/>
      <c r="M21" s="6">
        <v>10472909661</v>
      </c>
      <c r="N21" s="4"/>
      <c r="O21" s="6">
        <v>0</v>
      </c>
      <c r="P21" s="4"/>
      <c r="Q21" s="6">
        <v>10472909661</v>
      </c>
      <c r="R21" s="4"/>
      <c r="S21" s="4"/>
    </row>
    <row r="22" spans="1:19">
      <c r="A22" s="1" t="s">
        <v>119</v>
      </c>
      <c r="C22" s="6">
        <v>0</v>
      </c>
      <c r="D22" s="4"/>
      <c r="E22" s="6">
        <v>2021293574</v>
      </c>
      <c r="F22" s="4"/>
      <c r="G22" s="6">
        <v>0</v>
      </c>
      <c r="H22" s="4"/>
      <c r="I22" s="6">
        <v>2021293574</v>
      </c>
      <c r="J22" s="4"/>
      <c r="K22" s="6">
        <v>0</v>
      </c>
      <c r="L22" s="4"/>
      <c r="M22" s="6">
        <v>4948361500</v>
      </c>
      <c r="N22" s="4"/>
      <c r="O22" s="6">
        <v>0</v>
      </c>
      <c r="P22" s="4"/>
      <c r="Q22" s="6">
        <v>4948361500</v>
      </c>
      <c r="R22" s="4"/>
      <c r="S22" s="4"/>
    </row>
    <row r="23" spans="1:19">
      <c r="A23" s="1" t="s">
        <v>98</v>
      </c>
      <c r="C23" s="6">
        <v>0</v>
      </c>
      <c r="D23" s="4"/>
      <c r="E23" s="6">
        <v>1849664687</v>
      </c>
      <c r="F23" s="4"/>
      <c r="G23" s="6">
        <v>0</v>
      </c>
      <c r="H23" s="4"/>
      <c r="I23" s="6">
        <v>1849664687</v>
      </c>
      <c r="J23" s="4"/>
      <c r="K23" s="6">
        <v>0</v>
      </c>
      <c r="L23" s="4"/>
      <c r="M23" s="6">
        <v>5464664487</v>
      </c>
      <c r="N23" s="4"/>
      <c r="O23" s="6">
        <v>0</v>
      </c>
      <c r="P23" s="4"/>
      <c r="Q23" s="6">
        <v>5464664487</v>
      </c>
      <c r="R23" s="4"/>
      <c r="S23" s="4"/>
    </row>
    <row r="24" spans="1:19">
      <c r="A24" s="1" t="s">
        <v>113</v>
      </c>
      <c r="C24" s="6">
        <v>0</v>
      </c>
      <c r="D24" s="4"/>
      <c r="E24" s="6">
        <v>1044945649</v>
      </c>
      <c r="F24" s="4"/>
      <c r="G24" s="6">
        <v>0</v>
      </c>
      <c r="H24" s="4"/>
      <c r="I24" s="6">
        <v>1044945649</v>
      </c>
      <c r="J24" s="4"/>
      <c r="K24" s="6">
        <v>0</v>
      </c>
      <c r="L24" s="4"/>
      <c r="M24" s="6">
        <v>5532767770</v>
      </c>
      <c r="N24" s="4"/>
      <c r="O24" s="6">
        <v>0</v>
      </c>
      <c r="P24" s="4"/>
      <c r="Q24" s="6">
        <v>5532767770</v>
      </c>
      <c r="R24" s="4"/>
      <c r="S24" s="4"/>
    </row>
    <row r="25" spans="1:19">
      <c r="A25" s="1" t="s">
        <v>122</v>
      </c>
      <c r="C25" s="6">
        <v>0</v>
      </c>
      <c r="D25" s="4"/>
      <c r="E25" s="6">
        <v>309063972</v>
      </c>
      <c r="F25" s="4"/>
      <c r="G25" s="6">
        <v>0</v>
      </c>
      <c r="H25" s="4"/>
      <c r="I25" s="6">
        <v>309063972</v>
      </c>
      <c r="J25" s="4"/>
      <c r="K25" s="6">
        <v>0</v>
      </c>
      <c r="L25" s="4"/>
      <c r="M25" s="6">
        <v>819265629</v>
      </c>
      <c r="N25" s="4"/>
      <c r="O25" s="6">
        <v>0</v>
      </c>
      <c r="P25" s="4"/>
      <c r="Q25" s="6">
        <v>819265629</v>
      </c>
      <c r="R25" s="4"/>
      <c r="S25" s="4"/>
    </row>
    <row r="26" spans="1:19">
      <c r="A26" s="1" t="s">
        <v>76</v>
      </c>
      <c r="C26" s="6">
        <v>0</v>
      </c>
      <c r="D26" s="4"/>
      <c r="E26" s="6">
        <v>875656259</v>
      </c>
      <c r="F26" s="4"/>
      <c r="G26" s="6">
        <v>0</v>
      </c>
      <c r="H26" s="4"/>
      <c r="I26" s="6">
        <v>875656259</v>
      </c>
      <c r="J26" s="4"/>
      <c r="K26" s="6">
        <v>0</v>
      </c>
      <c r="L26" s="4"/>
      <c r="M26" s="6">
        <v>2560444504</v>
      </c>
      <c r="N26" s="4"/>
      <c r="O26" s="6">
        <v>0</v>
      </c>
      <c r="P26" s="4"/>
      <c r="Q26" s="6">
        <v>2560444504</v>
      </c>
      <c r="R26" s="4"/>
      <c r="S26" s="4"/>
    </row>
    <row r="27" spans="1:19">
      <c r="A27" s="1" t="s">
        <v>80</v>
      </c>
      <c r="C27" s="6">
        <v>0</v>
      </c>
      <c r="D27" s="4"/>
      <c r="E27" s="6">
        <v>783379987</v>
      </c>
      <c r="F27" s="4"/>
      <c r="G27" s="6">
        <v>0</v>
      </c>
      <c r="H27" s="4"/>
      <c r="I27" s="6">
        <v>783379987</v>
      </c>
      <c r="J27" s="4"/>
      <c r="K27" s="6">
        <v>0</v>
      </c>
      <c r="L27" s="4"/>
      <c r="M27" s="6">
        <v>2401533722</v>
      </c>
      <c r="N27" s="4"/>
      <c r="O27" s="6">
        <v>0</v>
      </c>
      <c r="P27" s="4"/>
      <c r="Q27" s="6">
        <v>2401533722</v>
      </c>
      <c r="R27" s="4"/>
      <c r="S27" s="4"/>
    </row>
    <row r="28" spans="1:19">
      <c r="A28" s="1" t="s">
        <v>83</v>
      </c>
      <c r="C28" s="6">
        <v>0</v>
      </c>
      <c r="D28" s="4"/>
      <c r="E28" s="6">
        <v>276699839</v>
      </c>
      <c r="F28" s="4"/>
      <c r="G28" s="6">
        <v>0</v>
      </c>
      <c r="H28" s="4"/>
      <c r="I28" s="6">
        <v>276699839</v>
      </c>
      <c r="J28" s="4"/>
      <c r="K28" s="6">
        <v>0</v>
      </c>
      <c r="L28" s="4"/>
      <c r="M28" s="6">
        <v>742237753</v>
      </c>
      <c r="N28" s="4"/>
      <c r="O28" s="6">
        <v>0</v>
      </c>
      <c r="P28" s="4"/>
      <c r="Q28" s="6">
        <v>742237753</v>
      </c>
      <c r="R28" s="4"/>
      <c r="S28" s="4"/>
    </row>
    <row r="29" spans="1:19">
      <c r="A29" s="1" t="s">
        <v>95</v>
      </c>
      <c r="C29" s="6">
        <v>0</v>
      </c>
      <c r="D29" s="4"/>
      <c r="E29" s="6">
        <v>1269463948</v>
      </c>
      <c r="F29" s="4"/>
      <c r="G29" s="6">
        <v>0</v>
      </c>
      <c r="H29" s="4"/>
      <c r="I29" s="6">
        <v>1269463948</v>
      </c>
      <c r="J29" s="4"/>
      <c r="K29" s="6">
        <v>0</v>
      </c>
      <c r="L29" s="4"/>
      <c r="M29" s="6">
        <v>1241546121</v>
      </c>
      <c r="N29" s="4"/>
      <c r="O29" s="6">
        <v>0</v>
      </c>
      <c r="P29" s="4"/>
      <c r="Q29" s="6">
        <v>1241546121</v>
      </c>
      <c r="R29" s="4"/>
      <c r="S29" s="4"/>
    </row>
    <row r="30" spans="1:19">
      <c r="A30" s="1" t="s">
        <v>112</v>
      </c>
      <c r="C30" s="6">
        <v>0</v>
      </c>
      <c r="D30" s="4"/>
      <c r="E30" s="6">
        <v>1161094274</v>
      </c>
      <c r="F30" s="4"/>
      <c r="G30" s="6">
        <v>0</v>
      </c>
      <c r="H30" s="4"/>
      <c r="I30" s="6">
        <v>1161094274</v>
      </c>
      <c r="J30" s="4"/>
      <c r="K30" s="6">
        <v>0</v>
      </c>
      <c r="L30" s="4"/>
      <c r="M30" s="6">
        <v>1175055515</v>
      </c>
      <c r="N30" s="4"/>
      <c r="O30" s="6">
        <v>0</v>
      </c>
      <c r="P30" s="4"/>
      <c r="Q30" s="6">
        <v>1175055515</v>
      </c>
      <c r="R30" s="4"/>
      <c r="S30" s="4"/>
    </row>
    <row r="31" spans="1:19">
      <c r="A31" s="1" t="s">
        <v>101</v>
      </c>
      <c r="C31" s="6">
        <v>0</v>
      </c>
      <c r="D31" s="4"/>
      <c r="E31" s="6">
        <v>198735730</v>
      </c>
      <c r="F31" s="4"/>
      <c r="G31" s="6">
        <v>0</v>
      </c>
      <c r="H31" s="4"/>
      <c r="I31" s="6">
        <v>198735730</v>
      </c>
      <c r="J31" s="4"/>
      <c r="K31" s="6">
        <v>0</v>
      </c>
      <c r="L31" s="4"/>
      <c r="M31" s="6">
        <v>528194203</v>
      </c>
      <c r="N31" s="4"/>
      <c r="O31" s="6">
        <v>0</v>
      </c>
      <c r="P31" s="4"/>
      <c r="Q31" s="6">
        <v>528194203</v>
      </c>
      <c r="R31" s="4"/>
      <c r="S31" s="4"/>
    </row>
    <row r="32" spans="1:19">
      <c r="A32" s="1" t="s">
        <v>116</v>
      </c>
      <c r="C32" s="6">
        <v>0</v>
      </c>
      <c r="D32" s="4"/>
      <c r="E32" s="6">
        <v>1562716706</v>
      </c>
      <c r="F32" s="4"/>
      <c r="G32" s="6">
        <v>0</v>
      </c>
      <c r="H32" s="4"/>
      <c r="I32" s="6">
        <v>1562716706</v>
      </c>
      <c r="J32" s="4"/>
      <c r="K32" s="6">
        <v>0</v>
      </c>
      <c r="L32" s="4"/>
      <c r="M32" s="6">
        <v>1647701824</v>
      </c>
      <c r="N32" s="4"/>
      <c r="O32" s="6">
        <v>0</v>
      </c>
      <c r="P32" s="4"/>
      <c r="Q32" s="6">
        <v>1647701824</v>
      </c>
      <c r="R32" s="4"/>
      <c r="S32" s="4"/>
    </row>
    <row r="33" spans="3:19" ht="24.75" thickBot="1">
      <c r="C33" s="7">
        <f>SUM(C8:C32)</f>
        <v>1321409333</v>
      </c>
      <c r="D33" s="4"/>
      <c r="E33" s="7">
        <f>SUM(E8:E32)</f>
        <v>24353489568</v>
      </c>
      <c r="F33" s="4"/>
      <c r="G33" s="7">
        <f>SUM(G8:G32)</f>
        <v>6820409938</v>
      </c>
      <c r="H33" s="4"/>
      <c r="I33" s="7">
        <f>SUM(I8:I32)</f>
        <v>32495308839</v>
      </c>
      <c r="J33" s="4"/>
      <c r="K33" s="7">
        <f>SUM(K8:K32)</f>
        <v>13186547563</v>
      </c>
      <c r="L33" s="4"/>
      <c r="M33" s="7">
        <f>SUM(M8:M32)</f>
        <v>76963152785</v>
      </c>
      <c r="N33" s="4"/>
      <c r="O33" s="7">
        <f>SUM(O8:O32)</f>
        <v>25274009385</v>
      </c>
      <c r="P33" s="4"/>
      <c r="Q33" s="7">
        <f>SUM(Q8:Q32)</f>
        <v>115423709733</v>
      </c>
      <c r="R33" s="4"/>
      <c r="S33" s="4"/>
    </row>
    <row r="34" spans="3:19" ht="24.75" thickTop="1">
      <c r="C34" s="3"/>
      <c r="E34" s="3"/>
      <c r="G34" s="3"/>
      <c r="K34" s="3"/>
      <c r="M34" s="3"/>
      <c r="O34" s="3"/>
    </row>
  </sheetData>
  <mergeCells count="14">
    <mergeCell ref="A4:Q5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16" sqref="G16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4.75">
      <c r="A6" s="16" t="s">
        <v>217</v>
      </c>
      <c r="B6" s="16" t="s">
        <v>217</v>
      </c>
      <c r="C6" s="16" t="s">
        <v>217</v>
      </c>
      <c r="E6" s="16" t="s">
        <v>152</v>
      </c>
      <c r="F6" s="16" t="s">
        <v>152</v>
      </c>
      <c r="G6" s="16" t="s">
        <v>152</v>
      </c>
      <c r="I6" s="16" t="s">
        <v>153</v>
      </c>
      <c r="J6" s="16" t="s">
        <v>153</v>
      </c>
      <c r="K6" s="16" t="s">
        <v>153</v>
      </c>
    </row>
    <row r="7" spans="1:11" ht="24.75">
      <c r="A7" s="16" t="s">
        <v>218</v>
      </c>
      <c r="C7" s="16" t="s">
        <v>137</v>
      </c>
      <c r="E7" s="16" t="s">
        <v>219</v>
      </c>
      <c r="G7" s="16" t="s">
        <v>220</v>
      </c>
      <c r="I7" s="16" t="s">
        <v>219</v>
      </c>
      <c r="K7" s="16" t="s">
        <v>220</v>
      </c>
    </row>
    <row r="8" spans="1:11">
      <c r="A8" s="1" t="s">
        <v>143</v>
      </c>
      <c r="C8" s="4" t="s">
        <v>144</v>
      </c>
      <c r="D8" s="4"/>
      <c r="E8" s="6">
        <v>315959122</v>
      </c>
      <c r="F8" s="4"/>
      <c r="G8" s="8">
        <f>E8/$E$10</f>
        <v>0.64483161615179108</v>
      </c>
      <c r="H8" s="4"/>
      <c r="I8" s="6">
        <v>900403182</v>
      </c>
      <c r="J8" s="4"/>
      <c r="K8" s="8">
        <f>I8/$I$10</f>
        <v>0.29849883530170807</v>
      </c>
    </row>
    <row r="9" spans="1:11">
      <c r="A9" s="1" t="s">
        <v>147</v>
      </c>
      <c r="C9" s="4" t="s">
        <v>148</v>
      </c>
      <c r="D9" s="4"/>
      <c r="E9" s="6">
        <v>174027898</v>
      </c>
      <c r="F9" s="4"/>
      <c r="G9" s="8">
        <f>E9/$E$10</f>
        <v>0.35516838384820887</v>
      </c>
      <c r="H9" s="4"/>
      <c r="I9" s="6">
        <v>2116034658</v>
      </c>
      <c r="J9" s="4"/>
      <c r="K9" s="8">
        <f>I9/$I$10</f>
        <v>0.70150116469829193</v>
      </c>
    </row>
    <row r="10" spans="1:11" ht="24.75" thickBot="1">
      <c r="C10" s="4"/>
      <c r="D10" s="4"/>
      <c r="E10" s="7">
        <f>SUM(E8:E9)</f>
        <v>489987020</v>
      </c>
      <c r="F10" s="4"/>
      <c r="G10" s="9">
        <f>SUM(G8:G9)</f>
        <v>1</v>
      </c>
      <c r="H10" s="4"/>
      <c r="I10" s="7">
        <f>SUM(I8:I9)</f>
        <v>3016437840</v>
      </c>
      <c r="J10" s="4"/>
      <c r="K10" s="9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3" sqref="C13"/>
    </sheetView>
  </sheetViews>
  <sheetFormatPr defaultRowHeight="24"/>
  <cols>
    <col min="1" max="1" width="31" style="1" bestFit="1" customWidth="1"/>
    <col min="2" max="2" width="1" style="1" customWidth="1"/>
    <col min="3" max="3" width="16.5703125" style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/>
      <c r="C2" s="17"/>
      <c r="D2" s="17"/>
      <c r="E2" s="17"/>
    </row>
    <row r="3" spans="1:5" ht="24.75">
      <c r="A3" s="17" t="s">
        <v>150</v>
      </c>
      <c r="B3" s="17"/>
      <c r="C3" s="17"/>
      <c r="D3" s="17"/>
      <c r="E3" s="17"/>
    </row>
    <row r="4" spans="1:5" ht="24.75">
      <c r="A4" s="17" t="s">
        <v>2</v>
      </c>
      <c r="B4" s="17"/>
      <c r="C4" s="17"/>
      <c r="D4" s="17"/>
      <c r="E4" s="17"/>
    </row>
    <row r="5" spans="1:5" ht="24.75">
      <c r="C5" s="15" t="s">
        <v>152</v>
      </c>
      <c r="E5" s="2" t="s">
        <v>228</v>
      </c>
    </row>
    <row r="6" spans="1:5" ht="24.75">
      <c r="A6" s="15" t="s">
        <v>221</v>
      </c>
      <c r="C6" s="16"/>
      <c r="E6" s="14" t="s">
        <v>229</v>
      </c>
    </row>
    <row r="7" spans="1:5" ht="24.75">
      <c r="A7" s="16" t="s">
        <v>221</v>
      </c>
      <c r="C7" s="16" t="s">
        <v>140</v>
      </c>
      <c r="E7" s="16" t="s">
        <v>140</v>
      </c>
    </row>
    <row r="8" spans="1:5">
      <c r="A8" s="1" t="s">
        <v>222</v>
      </c>
      <c r="C8" s="6">
        <v>39758137</v>
      </c>
      <c r="D8" s="4"/>
      <c r="E8" s="6">
        <v>4128734286</v>
      </c>
    </row>
    <row r="9" spans="1:5" ht="25.5" thickBot="1">
      <c r="A9" s="2" t="s">
        <v>159</v>
      </c>
      <c r="C9" s="7">
        <v>39758137</v>
      </c>
      <c r="D9" s="4"/>
      <c r="E9" s="7">
        <v>4128734286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2" sqref="G12"/>
    </sheetView>
  </sheetViews>
  <sheetFormatPr defaultRowHeight="24"/>
  <cols>
    <col min="1" max="1" width="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27.5703125" style="1" customWidth="1"/>
    <col min="10" max="16384" width="9.140625" style="1"/>
  </cols>
  <sheetData>
    <row r="2" spans="1:9" ht="24.75">
      <c r="A2" s="17" t="s">
        <v>0</v>
      </c>
      <c r="B2" s="17"/>
      <c r="C2" s="17"/>
      <c r="D2" s="17"/>
      <c r="E2" s="17"/>
      <c r="F2" s="17"/>
      <c r="G2" s="17"/>
    </row>
    <row r="3" spans="1:9" ht="24.75">
      <c r="A3" s="17" t="s">
        <v>150</v>
      </c>
      <c r="B3" s="17"/>
      <c r="C3" s="17"/>
      <c r="D3" s="17"/>
      <c r="E3" s="17"/>
      <c r="F3" s="17"/>
      <c r="G3" s="17"/>
    </row>
    <row r="4" spans="1:9" ht="24.75">
      <c r="A4" s="17" t="s">
        <v>2</v>
      </c>
      <c r="B4" s="17"/>
      <c r="C4" s="17"/>
      <c r="D4" s="17"/>
      <c r="E4" s="17"/>
      <c r="F4" s="17"/>
      <c r="G4" s="17"/>
    </row>
    <row r="6" spans="1:9" ht="24.75">
      <c r="A6" s="16" t="s">
        <v>154</v>
      </c>
      <c r="C6" s="16" t="s">
        <v>140</v>
      </c>
      <c r="E6" s="16" t="s">
        <v>214</v>
      </c>
      <c r="G6" s="16" t="s">
        <v>13</v>
      </c>
    </row>
    <row r="7" spans="1:9">
      <c r="A7" s="1" t="s">
        <v>223</v>
      </c>
      <c r="C7" s="11">
        <f>'سرمایه‌گذاری در سهام'!I71</f>
        <v>-8185871817</v>
      </c>
      <c r="D7" s="4"/>
      <c r="E7" s="8">
        <f>C7/$C$11</f>
        <v>-0.32955480409981658</v>
      </c>
      <c r="F7" s="4"/>
      <c r="G7" s="8">
        <v>-2.2152395870978416E-3</v>
      </c>
      <c r="I7" s="3"/>
    </row>
    <row r="8" spans="1:9">
      <c r="A8" s="1" t="s">
        <v>224</v>
      </c>
      <c r="C8" s="11">
        <f>'سرمایه‌گذاری در اوراق بهادار'!I33</f>
        <v>32495308839</v>
      </c>
      <c r="D8" s="4"/>
      <c r="E8" s="8">
        <f t="shared" ref="E8:E10" si="0">C8/$C$11</f>
        <v>1.3082278073741407</v>
      </c>
      <c r="F8" s="4"/>
      <c r="G8" s="8">
        <v>8.7937969377808647E-3</v>
      </c>
      <c r="I8" s="3"/>
    </row>
    <row r="9" spans="1:9">
      <c r="A9" s="1" t="s">
        <v>225</v>
      </c>
      <c r="C9" s="11">
        <f>'درآمد سپرده بانکی'!E10</f>
        <v>489987020</v>
      </c>
      <c r="D9" s="4"/>
      <c r="E9" s="8">
        <f t="shared" si="0"/>
        <v>1.9726374905138941E-2</v>
      </c>
      <c r="F9" s="4"/>
      <c r="G9" s="8">
        <v>1.3259902770697171E-4</v>
      </c>
      <c r="I9" s="3"/>
    </row>
    <row r="10" spans="1:9">
      <c r="A10" s="1" t="s">
        <v>221</v>
      </c>
      <c r="C10" s="11">
        <f>'سایر درآمدها'!C9</f>
        <v>39758137</v>
      </c>
      <c r="D10" s="4"/>
      <c r="E10" s="8">
        <f t="shared" si="0"/>
        <v>1.6006218205369522E-3</v>
      </c>
      <c r="F10" s="4"/>
      <c r="G10" s="8">
        <v>1.0759244825792685E-5</v>
      </c>
      <c r="I10" s="3"/>
    </row>
    <row r="11" spans="1:9" ht="24.75" thickBot="1">
      <c r="C11" s="10">
        <f>SUM(C7:C10)</f>
        <v>24839182179</v>
      </c>
      <c r="E11" s="13">
        <f>SUM(E7:E10)</f>
        <v>1</v>
      </c>
      <c r="G11" s="9">
        <f>SUM(G7:G10)</f>
        <v>6.7219156232157873E-3</v>
      </c>
      <c r="I11" s="3"/>
    </row>
    <row r="12" spans="1:9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abSelected="1" topLeftCell="A43" workbookViewId="0">
      <selection activeCell="Y65" sqref="Y65"/>
    </sheetView>
  </sheetViews>
  <sheetFormatPr defaultRowHeight="24"/>
  <cols>
    <col min="1" max="1" width="33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1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4.75">
      <c r="A6" s="15" t="s">
        <v>3</v>
      </c>
      <c r="C6" s="16" t="s">
        <v>226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5" t="s">
        <v>15</v>
      </c>
      <c r="C9" s="6">
        <v>9160874</v>
      </c>
      <c r="D9" s="4"/>
      <c r="E9" s="6">
        <v>19823706544</v>
      </c>
      <c r="F9" s="4"/>
      <c r="G9" s="6">
        <v>13896315736.342199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0</v>
      </c>
      <c r="P9" s="4"/>
      <c r="Q9" s="6">
        <v>9160874</v>
      </c>
      <c r="R9" s="4"/>
      <c r="S9" s="6">
        <v>1727</v>
      </c>
      <c r="T9" s="4"/>
      <c r="U9" s="6">
        <v>19823706544</v>
      </c>
      <c r="V9" s="4"/>
      <c r="W9" s="6">
        <v>15726695463.0819</v>
      </c>
      <c r="X9" s="4"/>
      <c r="Y9" s="8">
        <v>4.2559178964542838E-3</v>
      </c>
    </row>
    <row r="10" spans="1:25">
      <c r="A10" s="5" t="s">
        <v>16</v>
      </c>
      <c r="C10" s="6">
        <v>1977105</v>
      </c>
      <c r="D10" s="4"/>
      <c r="E10" s="6">
        <v>5645631668</v>
      </c>
      <c r="F10" s="4"/>
      <c r="G10" s="6">
        <v>8057899023.5249996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0</v>
      </c>
      <c r="P10" s="4"/>
      <c r="Q10" s="6">
        <v>1977105</v>
      </c>
      <c r="R10" s="4"/>
      <c r="S10" s="6">
        <v>4150</v>
      </c>
      <c r="T10" s="4"/>
      <c r="U10" s="6">
        <v>5645631668</v>
      </c>
      <c r="V10" s="4"/>
      <c r="W10" s="6">
        <v>8156166084.7875004</v>
      </c>
      <c r="X10" s="4"/>
      <c r="Y10" s="8">
        <v>2.2072006982131907E-3</v>
      </c>
    </row>
    <row r="11" spans="1:25">
      <c r="A11" s="5" t="s">
        <v>17</v>
      </c>
      <c r="C11" s="6">
        <v>12110123</v>
      </c>
      <c r="D11" s="4"/>
      <c r="E11" s="6">
        <v>51113958868</v>
      </c>
      <c r="F11" s="4"/>
      <c r="G11" s="6">
        <v>41302610512.522697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0</v>
      </c>
      <c r="P11" s="4"/>
      <c r="Q11" s="6">
        <v>12110123</v>
      </c>
      <c r="R11" s="4"/>
      <c r="S11" s="6">
        <v>3688</v>
      </c>
      <c r="T11" s="4"/>
      <c r="U11" s="6">
        <v>51113958868</v>
      </c>
      <c r="V11" s="4"/>
      <c r="W11" s="6">
        <v>44396393928.937202</v>
      </c>
      <c r="X11" s="4"/>
      <c r="Y11" s="8">
        <v>1.2014437991995737E-2</v>
      </c>
    </row>
    <row r="12" spans="1:25">
      <c r="A12" s="5" t="s">
        <v>18</v>
      </c>
      <c r="C12" s="6">
        <v>7477734</v>
      </c>
      <c r="D12" s="4"/>
      <c r="E12" s="6">
        <v>31040554368</v>
      </c>
      <c r="F12" s="4"/>
      <c r="G12" s="6">
        <v>47498413074.453003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0</v>
      </c>
      <c r="P12" s="4"/>
      <c r="Q12" s="6">
        <v>7477734</v>
      </c>
      <c r="R12" s="4"/>
      <c r="S12" s="6">
        <v>5860</v>
      </c>
      <c r="T12" s="4"/>
      <c r="U12" s="6">
        <v>31040554368</v>
      </c>
      <c r="V12" s="4"/>
      <c r="W12" s="6">
        <v>43558795088.622002</v>
      </c>
      <c r="X12" s="4"/>
      <c r="Y12" s="8">
        <v>1.1787769147106166E-2</v>
      </c>
    </row>
    <row r="13" spans="1:25">
      <c r="A13" s="5" t="s">
        <v>19</v>
      </c>
      <c r="C13" s="6">
        <v>800654</v>
      </c>
      <c r="D13" s="4"/>
      <c r="E13" s="6">
        <v>67489755300</v>
      </c>
      <c r="F13" s="4"/>
      <c r="G13" s="6">
        <v>57940799913.360001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0</v>
      </c>
      <c r="P13" s="4"/>
      <c r="Q13" s="6">
        <v>800654</v>
      </c>
      <c r="R13" s="4"/>
      <c r="S13" s="6">
        <v>72400</v>
      </c>
      <c r="T13" s="4"/>
      <c r="U13" s="6">
        <v>67489755300</v>
      </c>
      <c r="V13" s="4"/>
      <c r="W13" s="6">
        <v>57622443869.879997</v>
      </c>
      <c r="X13" s="4"/>
      <c r="Y13" s="8">
        <v>1.5593637625840864E-2</v>
      </c>
    </row>
    <row r="14" spans="1:25">
      <c r="A14" s="5" t="s">
        <v>20</v>
      </c>
      <c r="C14" s="6">
        <v>471339</v>
      </c>
      <c r="D14" s="4"/>
      <c r="E14" s="6">
        <v>45651579567</v>
      </c>
      <c r="F14" s="4"/>
      <c r="G14" s="6">
        <v>45921069574.429497</v>
      </c>
      <c r="H14" s="4"/>
      <c r="I14" s="6">
        <v>113702</v>
      </c>
      <c r="J14" s="4"/>
      <c r="K14" s="6">
        <v>11385386809</v>
      </c>
      <c r="L14" s="4"/>
      <c r="M14" s="6">
        <v>0</v>
      </c>
      <c r="N14" s="4"/>
      <c r="O14" s="6">
        <v>0</v>
      </c>
      <c r="P14" s="4"/>
      <c r="Q14" s="6">
        <v>585041</v>
      </c>
      <c r="R14" s="4"/>
      <c r="S14" s="6">
        <v>95850</v>
      </c>
      <c r="T14" s="4"/>
      <c r="U14" s="6">
        <v>57036966376</v>
      </c>
      <c r="V14" s="4"/>
      <c r="W14" s="6">
        <v>55742526579.892502</v>
      </c>
      <c r="X14" s="4"/>
      <c r="Y14" s="8">
        <v>1.5084899241665162E-2</v>
      </c>
    </row>
    <row r="15" spans="1:25">
      <c r="A15" s="5" t="s">
        <v>21</v>
      </c>
      <c r="C15" s="6">
        <v>282524</v>
      </c>
      <c r="D15" s="4"/>
      <c r="E15" s="6">
        <v>7250405655</v>
      </c>
      <c r="F15" s="4"/>
      <c r="G15" s="6">
        <v>46765973395.944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0</v>
      </c>
      <c r="P15" s="4"/>
      <c r="Q15" s="6">
        <v>282524</v>
      </c>
      <c r="R15" s="4"/>
      <c r="S15" s="6">
        <v>173440</v>
      </c>
      <c r="T15" s="4"/>
      <c r="U15" s="6">
        <v>7250405655</v>
      </c>
      <c r="V15" s="4"/>
      <c r="W15" s="6">
        <v>48709406832.767998</v>
      </c>
      <c r="X15" s="4"/>
      <c r="Y15" s="8">
        <v>1.3181614456253068E-2</v>
      </c>
    </row>
    <row r="16" spans="1:25">
      <c r="A16" s="5" t="s">
        <v>22</v>
      </c>
      <c r="C16" s="6">
        <v>2805925</v>
      </c>
      <c r="D16" s="4"/>
      <c r="E16" s="6">
        <v>33002041239</v>
      </c>
      <c r="F16" s="4"/>
      <c r="G16" s="6">
        <v>26553467184.299999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0</v>
      </c>
      <c r="P16" s="4"/>
      <c r="Q16" s="6">
        <v>2805925</v>
      </c>
      <c r="R16" s="4"/>
      <c r="S16" s="6">
        <v>9560</v>
      </c>
      <c r="T16" s="4"/>
      <c r="U16" s="6">
        <v>33002041239</v>
      </c>
      <c r="V16" s="4"/>
      <c r="W16" s="6">
        <v>26665036374.150002</v>
      </c>
      <c r="X16" s="4"/>
      <c r="Y16" s="8">
        <v>7.2160235938154536E-3</v>
      </c>
    </row>
    <row r="17" spans="1:25">
      <c r="A17" s="5" t="s">
        <v>23</v>
      </c>
      <c r="C17" s="6">
        <v>114343</v>
      </c>
      <c r="D17" s="4"/>
      <c r="E17" s="6">
        <v>4340917652</v>
      </c>
      <c r="F17" s="4"/>
      <c r="G17" s="6">
        <v>4839756026.6070004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0</v>
      </c>
      <c r="P17" s="4"/>
      <c r="Q17" s="6">
        <v>114343</v>
      </c>
      <c r="R17" s="4"/>
      <c r="S17" s="6">
        <v>39390</v>
      </c>
      <c r="T17" s="4"/>
      <c r="U17" s="6">
        <v>4340917652</v>
      </c>
      <c r="V17" s="4"/>
      <c r="W17" s="6">
        <v>4477172143.9184999</v>
      </c>
      <c r="X17" s="4"/>
      <c r="Y17" s="8">
        <v>1.2116008157937144E-3</v>
      </c>
    </row>
    <row r="18" spans="1:25">
      <c r="A18" s="5" t="s">
        <v>24</v>
      </c>
      <c r="C18" s="6">
        <v>619339</v>
      </c>
      <c r="D18" s="4"/>
      <c r="E18" s="6">
        <v>28070302758</v>
      </c>
      <c r="F18" s="4"/>
      <c r="G18" s="6">
        <v>66915425972.335503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0</v>
      </c>
      <c r="P18" s="4"/>
      <c r="Q18" s="6">
        <v>619339</v>
      </c>
      <c r="R18" s="4"/>
      <c r="S18" s="6">
        <v>105260</v>
      </c>
      <c r="T18" s="4"/>
      <c r="U18" s="6">
        <v>28070302758</v>
      </c>
      <c r="V18" s="4"/>
      <c r="W18" s="6">
        <v>64803732982.317001</v>
      </c>
      <c r="X18" s="4"/>
      <c r="Y18" s="8">
        <v>1.7537019623984015E-2</v>
      </c>
    </row>
    <row r="19" spans="1:25">
      <c r="A19" s="5" t="s">
        <v>25</v>
      </c>
      <c r="C19" s="6">
        <v>1663269</v>
      </c>
      <c r="D19" s="4"/>
      <c r="E19" s="6">
        <v>75613072649</v>
      </c>
      <c r="F19" s="4"/>
      <c r="G19" s="6">
        <v>111205837676.007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0</v>
      </c>
      <c r="P19" s="4"/>
      <c r="Q19" s="6">
        <v>1663269</v>
      </c>
      <c r="R19" s="4"/>
      <c r="S19" s="6">
        <v>65910</v>
      </c>
      <c r="T19" s="4"/>
      <c r="U19" s="6">
        <v>75613072649</v>
      </c>
      <c r="V19" s="4"/>
      <c r="W19" s="6">
        <v>108973784734.25</v>
      </c>
      <c r="X19" s="4"/>
      <c r="Y19" s="8">
        <v>2.9490205477913242E-2</v>
      </c>
    </row>
    <row r="20" spans="1:25">
      <c r="A20" s="5" t="s">
        <v>26</v>
      </c>
      <c r="C20" s="6">
        <v>562425</v>
      </c>
      <c r="D20" s="4"/>
      <c r="E20" s="6">
        <v>28736627396</v>
      </c>
      <c r="F20" s="4"/>
      <c r="G20" s="6">
        <v>40449334629.9375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0</v>
      </c>
      <c r="P20" s="4"/>
      <c r="Q20" s="6">
        <v>562425</v>
      </c>
      <c r="R20" s="4"/>
      <c r="S20" s="6">
        <v>68350</v>
      </c>
      <c r="T20" s="4"/>
      <c r="U20" s="6">
        <v>28736627396</v>
      </c>
      <c r="V20" s="4"/>
      <c r="W20" s="6">
        <v>38213020344.9375</v>
      </c>
      <c r="X20" s="4"/>
      <c r="Y20" s="8">
        <v>1.0341109328743936E-2</v>
      </c>
    </row>
    <row r="21" spans="1:25">
      <c r="A21" s="5" t="s">
        <v>27</v>
      </c>
      <c r="C21" s="6">
        <v>4594037</v>
      </c>
      <c r="D21" s="4"/>
      <c r="E21" s="6">
        <v>26770801689</v>
      </c>
      <c r="F21" s="4"/>
      <c r="G21" s="6">
        <v>22061739680.155399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0</v>
      </c>
      <c r="P21" s="4"/>
      <c r="Q21" s="6">
        <v>4594037</v>
      </c>
      <c r="R21" s="4"/>
      <c r="S21" s="6">
        <v>4938</v>
      </c>
      <c r="T21" s="4"/>
      <c r="U21" s="6">
        <v>26770801689</v>
      </c>
      <c r="V21" s="4"/>
      <c r="W21" s="6">
        <v>22550376845.499298</v>
      </c>
      <c r="X21" s="4"/>
      <c r="Y21" s="8">
        <v>6.1025250100278467E-3</v>
      </c>
    </row>
    <row r="22" spans="1:25">
      <c r="A22" s="5" t="s">
        <v>28</v>
      </c>
      <c r="C22" s="6">
        <v>2000000</v>
      </c>
      <c r="D22" s="4"/>
      <c r="E22" s="6">
        <v>36283128935</v>
      </c>
      <c r="F22" s="4"/>
      <c r="G22" s="6">
        <v>36064134000</v>
      </c>
      <c r="H22" s="4"/>
      <c r="I22" s="6">
        <v>815869</v>
      </c>
      <c r="J22" s="4"/>
      <c r="K22" s="6">
        <v>15649549708</v>
      </c>
      <c r="L22" s="4"/>
      <c r="M22" s="6">
        <v>0</v>
      </c>
      <c r="N22" s="4"/>
      <c r="O22" s="6">
        <v>0</v>
      </c>
      <c r="P22" s="4"/>
      <c r="Q22" s="6">
        <v>2815869</v>
      </c>
      <c r="R22" s="4"/>
      <c r="S22" s="6">
        <v>18950</v>
      </c>
      <c r="T22" s="4"/>
      <c r="U22" s="6">
        <v>51932678643</v>
      </c>
      <c r="V22" s="4"/>
      <c r="W22" s="6">
        <v>53043221280.577499</v>
      </c>
      <c r="X22" s="4"/>
      <c r="Y22" s="8">
        <v>1.4354420180865867E-2</v>
      </c>
    </row>
    <row r="23" spans="1:25">
      <c r="A23" s="5" t="s">
        <v>29</v>
      </c>
      <c r="C23" s="6">
        <v>2732631</v>
      </c>
      <c r="D23" s="4"/>
      <c r="E23" s="6">
        <v>32318826837</v>
      </c>
      <c r="F23" s="4"/>
      <c r="G23" s="6">
        <v>50144224268.852997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0</v>
      </c>
      <c r="P23" s="4"/>
      <c r="Q23" s="6">
        <v>2732631</v>
      </c>
      <c r="R23" s="4"/>
      <c r="S23" s="6">
        <v>15240</v>
      </c>
      <c r="T23" s="4"/>
      <c r="U23" s="6">
        <v>32318826837</v>
      </c>
      <c r="V23" s="4"/>
      <c r="W23" s="6">
        <v>41397506926.181999</v>
      </c>
      <c r="X23" s="4"/>
      <c r="Y23" s="8">
        <v>1.1202886900768025E-2</v>
      </c>
    </row>
    <row r="24" spans="1:25">
      <c r="A24" s="5" t="s">
        <v>30</v>
      </c>
      <c r="C24" s="6">
        <v>16919611</v>
      </c>
      <c r="D24" s="4"/>
      <c r="E24" s="6">
        <v>56843825192</v>
      </c>
      <c r="F24" s="4"/>
      <c r="G24" s="6">
        <v>95027007127.207504</v>
      </c>
      <c r="H24" s="4"/>
      <c r="I24" s="6">
        <v>8516380</v>
      </c>
      <c r="J24" s="4"/>
      <c r="K24" s="6">
        <v>0</v>
      </c>
      <c r="L24" s="4"/>
      <c r="M24" s="6">
        <v>-5000000</v>
      </c>
      <c r="N24" s="4"/>
      <c r="O24" s="6">
        <v>24682261500</v>
      </c>
      <c r="P24" s="4"/>
      <c r="Q24" s="6">
        <v>20435991</v>
      </c>
      <c r="R24" s="4"/>
      <c r="S24" s="6">
        <v>5000</v>
      </c>
      <c r="T24" s="4"/>
      <c r="U24" s="6">
        <v>68653212445</v>
      </c>
      <c r="V24" s="4"/>
      <c r="W24" s="6">
        <v>101571984267.75</v>
      </c>
      <c r="X24" s="4"/>
      <c r="Y24" s="8">
        <v>2.7487149264018212E-2</v>
      </c>
    </row>
    <row r="25" spans="1:25">
      <c r="A25" s="5" t="s">
        <v>31</v>
      </c>
      <c r="C25" s="6">
        <v>8516380</v>
      </c>
      <c r="D25" s="4"/>
      <c r="E25" s="6">
        <v>20090140420</v>
      </c>
      <c r="F25" s="4"/>
      <c r="G25" s="6">
        <v>30688189828.875</v>
      </c>
      <c r="H25" s="4"/>
      <c r="I25" s="6">
        <v>0</v>
      </c>
      <c r="J25" s="4"/>
      <c r="K25" s="6">
        <v>0</v>
      </c>
      <c r="L25" s="4"/>
      <c r="M25" s="6">
        <v>-8516380</v>
      </c>
      <c r="N25" s="4"/>
      <c r="O25" s="6">
        <v>0</v>
      </c>
      <c r="P25" s="4"/>
      <c r="Q25" s="6">
        <v>0</v>
      </c>
      <c r="R25" s="4"/>
      <c r="S25" s="6">
        <v>0</v>
      </c>
      <c r="T25" s="4"/>
      <c r="U25" s="6">
        <v>0</v>
      </c>
      <c r="V25" s="4"/>
      <c r="W25" s="6">
        <v>0</v>
      </c>
      <c r="X25" s="4"/>
      <c r="Y25" s="8">
        <v>0</v>
      </c>
    </row>
    <row r="26" spans="1:25">
      <c r="A26" s="5" t="s">
        <v>32</v>
      </c>
      <c r="C26" s="6">
        <v>1156086</v>
      </c>
      <c r="D26" s="4"/>
      <c r="E26" s="6">
        <v>1752626376</v>
      </c>
      <c r="F26" s="4"/>
      <c r="G26" s="6">
        <v>3332701136.0700002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0</v>
      </c>
      <c r="P26" s="4"/>
      <c r="Q26" s="6">
        <v>1156086</v>
      </c>
      <c r="R26" s="4"/>
      <c r="S26" s="6">
        <v>2785</v>
      </c>
      <c r="T26" s="4"/>
      <c r="U26" s="6">
        <v>1752626376</v>
      </c>
      <c r="V26" s="4"/>
      <c r="W26" s="6">
        <v>3200542297.9155002</v>
      </c>
      <c r="X26" s="4"/>
      <c r="Y26" s="8">
        <v>8.6612252879399198E-4</v>
      </c>
    </row>
    <row r="27" spans="1:25">
      <c r="A27" s="5" t="s">
        <v>33</v>
      </c>
      <c r="C27" s="6">
        <v>589908</v>
      </c>
      <c r="D27" s="4"/>
      <c r="E27" s="6">
        <v>15919316502</v>
      </c>
      <c r="F27" s="4"/>
      <c r="G27" s="6">
        <v>18295619078.880001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0</v>
      </c>
      <c r="P27" s="4"/>
      <c r="Q27" s="6">
        <v>589908</v>
      </c>
      <c r="R27" s="4"/>
      <c r="S27" s="6">
        <v>33670</v>
      </c>
      <c r="T27" s="4"/>
      <c r="U27" s="6">
        <v>15919316502</v>
      </c>
      <c r="V27" s="4"/>
      <c r="W27" s="6">
        <v>19744022255.958</v>
      </c>
      <c r="X27" s="4"/>
      <c r="Y27" s="8">
        <v>5.3430765455069421E-3</v>
      </c>
    </row>
    <row r="28" spans="1:25">
      <c r="A28" s="5" t="s">
        <v>34</v>
      </c>
      <c r="C28" s="6">
        <v>1091408</v>
      </c>
      <c r="D28" s="4"/>
      <c r="E28" s="6">
        <v>35477702847</v>
      </c>
      <c r="F28" s="4"/>
      <c r="G28" s="6">
        <v>24356322047.880001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0</v>
      </c>
      <c r="P28" s="4"/>
      <c r="Q28" s="6">
        <v>1091408</v>
      </c>
      <c r="R28" s="4"/>
      <c r="S28" s="6">
        <v>11460</v>
      </c>
      <c r="T28" s="4"/>
      <c r="U28" s="6">
        <v>18284752623</v>
      </c>
      <c r="V28" s="4"/>
      <c r="W28" s="6">
        <v>12433115842.704</v>
      </c>
      <c r="X28" s="4"/>
      <c r="Y28" s="8">
        <v>3.3646178466333592E-3</v>
      </c>
    </row>
    <row r="29" spans="1:25">
      <c r="A29" s="5" t="s">
        <v>35</v>
      </c>
      <c r="C29" s="6">
        <v>1790384</v>
      </c>
      <c r="D29" s="4"/>
      <c r="E29" s="6">
        <v>32988658468</v>
      </c>
      <c r="F29" s="4"/>
      <c r="G29" s="6">
        <v>31821594127.776001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0</v>
      </c>
      <c r="P29" s="4"/>
      <c r="Q29" s="6">
        <v>1790384</v>
      </c>
      <c r="R29" s="4"/>
      <c r="S29" s="6">
        <v>15490</v>
      </c>
      <c r="T29" s="4"/>
      <c r="U29" s="6">
        <v>32988658468</v>
      </c>
      <c r="V29" s="4"/>
      <c r="W29" s="6">
        <v>27568036523.448002</v>
      </c>
      <c r="X29" s="4"/>
      <c r="Y29" s="8">
        <v>7.4603911728100261E-3</v>
      </c>
    </row>
    <row r="30" spans="1:25">
      <c r="A30" s="5" t="s">
        <v>36</v>
      </c>
      <c r="C30" s="6">
        <v>185603029</v>
      </c>
      <c r="D30" s="4"/>
      <c r="E30" s="6">
        <v>95759048892</v>
      </c>
      <c r="F30" s="4"/>
      <c r="G30" s="6">
        <v>79703434502.258408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0</v>
      </c>
      <c r="P30" s="4"/>
      <c r="Q30" s="6">
        <v>185603029</v>
      </c>
      <c r="R30" s="4"/>
      <c r="S30" s="6">
        <v>432</v>
      </c>
      <c r="T30" s="4"/>
      <c r="U30" s="6">
        <v>95759048892</v>
      </c>
      <c r="V30" s="4"/>
      <c r="W30" s="6">
        <v>79703434502.258408</v>
      </c>
      <c r="X30" s="4"/>
      <c r="Y30" s="8">
        <v>2.1569138545559363E-2</v>
      </c>
    </row>
    <row r="31" spans="1:25">
      <c r="A31" s="5" t="s">
        <v>37</v>
      </c>
      <c r="C31" s="6">
        <v>17656929</v>
      </c>
      <c r="D31" s="4"/>
      <c r="E31" s="6">
        <v>17713532509</v>
      </c>
      <c r="F31" s="4"/>
      <c r="G31" s="6">
        <v>16253031872.2887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0</v>
      </c>
      <c r="P31" s="4"/>
      <c r="Q31" s="6">
        <v>17656929</v>
      </c>
      <c r="R31" s="4"/>
      <c r="S31" s="6">
        <v>957</v>
      </c>
      <c r="T31" s="4"/>
      <c r="U31" s="6">
        <v>17713532509</v>
      </c>
      <c r="V31" s="4"/>
      <c r="W31" s="6">
        <v>16797139850.734699</v>
      </c>
      <c r="X31" s="4"/>
      <c r="Y31" s="8">
        <v>4.5455988047712961E-3</v>
      </c>
    </row>
    <row r="32" spans="1:25">
      <c r="A32" s="5" t="s">
        <v>38</v>
      </c>
      <c r="C32" s="6">
        <v>2905886</v>
      </c>
      <c r="D32" s="4"/>
      <c r="E32" s="6">
        <v>35191785904</v>
      </c>
      <c r="F32" s="4"/>
      <c r="G32" s="6">
        <v>25015241172.077999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0</v>
      </c>
      <c r="P32" s="4"/>
      <c r="Q32" s="6">
        <v>2905886</v>
      </c>
      <c r="R32" s="4"/>
      <c r="S32" s="6">
        <v>8730</v>
      </c>
      <c r="T32" s="4"/>
      <c r="U32" s="6">
        <v>35191785904</v>
      </c>
      <c r="V32" s="4"/>
      <c r="W32" s="6">
        <v>25217442890.558998</v>
      </c>
      <c r="X32" s="4"/>
      <c r="Y32" s="8">
        <v>6.824279566720378E-3</v>
      </c>
    </row>
    <row r="33" spans="1:25">
      <c r="A33" s="5" t="s">
        <v>39</v>
      </c>
      <c r="C33" s="6">
        <v>8924876</v>
      </c>
      <c r="D33" s="4"/>
      <c r="E33" s="6">
        <v>41056931317</v>
      </c>
      <c r="F33" s="4"/>
      <c r="G33" s="6">
        <v>40198003407.721802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0</v>
      </c>
      <c r="P33" s="4"/>
      <c r="Q33" s="6">
        <v>8924876</v>
      </c>
      <c r="R33" s="4"/>
      <c r="S33" s="6">
        <v>4802</v>
      </c>
      <c r="T33" s="4"/>
      <c r="U33" s="6">
        <v>41056931317</v>
      </c>
      <c r="V33" s="4"/>
      <c r="W33" s="6">
        <v>42602253887.415604</v>
      </c>
      <c r="X33" s="4"/>
      <c r="Y33" s="8">
        <v>1.1528912426286037E-2</v>
      </c>
    </row>
    <row r="34" spans="1:25">
      <c r="A34" s="5" t="s">
        <v>40</v>
      </c>
      <c r="C34" s="6">
        <v>3644694</v>
      </c>
      <c r="D34" s="4"/>
      <c r="E34" s="6">
        <v>28533422033</v>
      </c>
      <c r="F34" s="4"/>
      <c r="G34" s="6">
        <v>18803411886.932999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0</v>
      </c>
      <c r="P34" s="4"/>
      <c r="Q34" s="6">
        <v>3644694</v>
      </c>
      <c r="R34" s="4"/>
      <c r="S34" s="6">
        <v>5130</v>
      </c>
      <c r="T34" s="4"/>
      <c r="U34" s="6">
        <v>28533422033</v>
      </c>
      <c r="V34" s="4"/>
      <c r="W34" s="6">
        <v>18586031402.691002</v>
      </c>
      <c r="X34" s="4"/>
      <c r="Y34" s="8">
        <v>5.0297040377275106E-3</v>
      </c>
    </row>
    <row r="35" spans="1:25">
      <c r="A35" s="5" t="s">
        <v>41</v>
      </c>
      <c r="C35" s="6">
        <v>2201544</v>
      </c>
      <c r="D35" s="4"/>
      <c r="E35" s="6">
        <v>5539554259</v>
      </c>
      <c r="F35" s="4"/>
      <c r="G35" s="6">
        <v>9064538416.2744007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0</v>
      </c>
      <c r="P35" s="4"/>
      <c r="Q35" s="6">
        <v>2201544</v>
      </c>
      <c r="R35" s="4"/>
      <c r="S35" s="6">
        <v>3986</v>
      </c>
      <c r="T35" s="4"/>
      <c r="U35" s="6">
        <v>5539554259</v>
      </c>
      <c r="V35" s="4"/>
      <c r="W35" s="6">
        <v>8723141025.4151993</v>
      </c>
      <c r="X35" s="4"/>
      <c r="Y35" s="8">
        <v>2.3606339990819587E-3</v>
      </c>
    </row>
    <row r="36" spans="1:25">
      <c r="A36" s="5" t="s">
        <v>42</v>
      </c>
      <c r="C36" s="6">
        <v>5802574</v>
      </c>
      <c r="D36" s="4"/>
      <c r="E36" s="6">
        <v>42601767766</v>
      </c>
      <c r="F36" s="4"/>
      <c r="G36" s="6">
        <v>78849225519.848999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0</v>
      </c>
      <c r="P36" s="4"/>
      <c r="Q36" s="6">
        <v>5802574</v>
      </c>
      <c r="R36" s="4"/>
      <c r="S36" s="6">
        <v>11260</v>
      </c>
      <c r="T36" s="4"/>
      <c r="U36" s="6">
        <v>42601767766</v>
      </c>
      <c r="V36" s="4"/>
      <c r="W36" s="6">
        <v>64948228189.722</v>
      </c>
      <c r="X36" s="4"/>
      <c r="Y36" s="8">
        <v>1.7576122545547572E-2</v>
      </c>
    </row>
    <row r="37" spans="1:25">
      <c r="A37" s="5" t="s">
        <v>43</v>
      </c>
      <c r="C37" s="6">
        <v>6291977</v>
      </c>
      <c r="D37" s="4"/>
      <c r="E37" s="6">
        <v>65838106909</v>
      </c>
      <c r="F37" s="4"/>
      <c r="G37" s="6">
        <v>87375920123.794495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0</v>
      </c>
      <c r="P37" s="4"/>
      <c r="Q37" s="6">
        <v>6291977</v>
      </c>
      <c r="R37" s="4"/>
      <c r="S37" s="6">
        <v>13980</v>
      </c>
      <c r="T37" s="4"/>
      <c r="U37" s="6">
        <v>65838106909</v>
      </c>
      <c r="V37" s="4"/>
      <c r="W37" s="6">
        <v>87438465521.162994</v>
      </c>
      <c r="X37" s="4"/>
      <c r="Y37" s="8">
        <v>2.3662372754886002E-2</v>
      </c>
    </row>
    <row r="38" spans="1:25">
      <c r="A38" s="5" t="s">
        <v>44</v>
      </c>
      <c r="C38" s="6">
        <v>1656167</v>
      </c>
      <c r="D38" s="4"/>
      <c r="E38" s="6">
        <v>52612865834</v>
      </c>
      <c r="F38" s="4"/>
      <c r="G38" s="6">
        <v>47380882566.752998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0</v>
      </c>
      <c r="P38" s="4"/>
      <c r="Q38" s="6">
        <v>1656167</v>
      </c>
      <c r="R38" s="4"/>
      <c r="S38" s="6">
        <v>31390</v>
      </c>
      <c r="T38" s="4"/>
      <c r="U38" s="6">
        <v>52612865834</v>
      </c>
      <c r="V38" s="4"/>
      <c r="W38" s="6">
        <v>51677758991.3265</v>
      </c>
      <c r="X38" s="4"/>
      <c r="Y38" s="8">
        <v>1.3984902286442422E-2</v>
      </c>
    </row>
    <row r="39" spans="1:25">
      <c r="A39" s="5" t="s">
        <v>45</v>
      </c>
      <c r="C39" s="6">
        <v>4004972</v>
      </c>
      <c r="D39" s="4"/>
      <c r="E39" s="6">
        <v>68750932482</v>
      </c>
      <c r="F39" s="4"/>
      <c r="G39" s="6">
        <v>66126775539.725998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0</v>
      </c>
      <c r="P39" s="4"/>
      <c r="Q39" s="6">
        <v>4004972</v>
      </c>
      <c r="R39" s="4"/>
      <c r="S39" s="6">
        <v>16860</v>
      </c>
      <c r="T39" s="4"/>
      <c r="U39" s="6">
        <v>68750932482</v>
      </c>
      <c r="V39" s="4"/>
      <c r="W39" s="6">
        <v>67122061143.875999</v>
      </c>
      <c r="X39" s="4"/>
      <c r="Y39" s="8">
        <v>1.8164399631169541E-2</v>
      </c>
    </row>
    <row r="40" spans="1:25">
      <c r="A40" s="5" t="s">
        <v>46</v>
      </c>
      <c r="C40" s="6">
        <v>2765140</v>
      </c>
      <c r="D40" s="4"/>
      <c r="E40" s="6">
        <v>39049876152</v>
      </c>
      <c r="F40" s="4"/>
      <c r="G40" s="6">
        <v>31939747785.540001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0</v>
      </c>
      <c r="P40" s="4"/>
      <c r="Q40" s="6">
        <v>2765140</v>
      </c>
      <c r="R40" s="4"/>
      <c r="S40" s="6">
        <v>11740</v>
      </c>
      <c r="T40" s="4"/>
      <c r="U40" s="6">
        <v>39049876152</v>
      </c>
      <c r="V40" s="4"/>
      <c r="W40" s="6">
        <v>32269590275.580002</v>
      </c>
      <c r="X40" s="4"/>
      <c r="Y40" s="8">
        <v>8.732713562584286E-3</v>
      </c>
    </row>
    <row r="41" spans="1:25">
      <c r="A41" s="5" t="s">
        <v>47</v>
      </c>
      <c r="C41" s="6">
        <v>20714387</v>
      </c>
      <c r="D41" s="4"/>
      <c r="E41" s="6">
        <v>48616112008</v>
      </c>
      <c r="F41" s="4"/>
      <c r="G41" s="6">
        <v>27489167090.462299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0</v>
      </c>
      <c r="P41" s="4"/>
      <c r="Q41" s="6">
        <v>20714387</v>
      </c>
      <c r="R41" s="4"/>
      <c r="S41" s="6">
        <v>1269</v>
      </c>
      <c r="T41" s="4"/>
      <c r="U41" s="6">
        <v>48616112008</v>
      </c>
      <c r="V41" s="4"/>
      <c r="W41" s="6">
        <v>26130152088.237099</v>
      </c>
      <c r="X41" s="4"/>
      <c r="Y41" s="8">
        <v>7.0712745834278137E-3</v>
      </c>
    </row>
    <row r="42" spans="1:25">
      <c r="A42" s="5" t="s">
        <v>48</v>
      </c>
      <c r="C42" s="6">
        <v>15007</v>
      </c>
      <c r="D42" s="4"/>
      <c r="E42" s="6">
        <v>111761391</v>
      </c>
      <c r="F42" s="4"/>
      <c r="G42" s="6">
        <v>197062927.3035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0</v>
      </c>
      <c r="P42" s="4"/>
      <c r="Q42" s="6">
        <v>15007</v>
      </c>
      <c r="R42" s="4"/>
      <c r="S42" s="6">
        <v>11550</v>
      </c>
      <c r="T42" s="4"/>
      <c r="U42" s="6">
        <v>111761391</v>
      </c>
      <c r="V42" s="4"/>
      <c r="W42" s="6">
        <v>172299531.4425</v>
      </c>
      <c r="X42" s="4"/>
      <c r="Y42" s="8">
        <v>4.6627256255976534E-5</v>
      </c>
    </row>
    <row r="43" spans="1:25">
      <c r="A43" s="5" t="s">
        <v>49</v>
      </c>
      <c r="C43" s="6">
        <v>1953499</v>
      </c>
      <c r="D43" s="4"/>
      <c r="E43" s="6">
        <v>41739937514</v>
      </c>
      <c r="F43" s="4"/>
      <c r="G43" s="6">
        <v>27244515803.7285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0</v>
      </c>
      <c r="P43" s="4"/>
      <c r="Q43" s="6">
        <v>1953499</v>
      </c>
      <c r="R43" s="4"/>
      <c r="S43" s="6">
        <v>12860</v>
      </c>
      <c r="T43" s="4"/>
      <c r="U43" s="6">
        <v>41739937514</v>
      </c>
      <c r="V43" s="4"/>
      <c r="W43" s="6">
        <v>24972521257.016998</v>
      </c>
      <c r="X43" s="4"/>
      <c r="Y43" s="8">
        <v>6.7579995038891784E-3</v>
      </c>
    </row>
    <row r="44" spans="1:25">
      <c r="A44" s="5" t="s">
        <v>50</v>
      </c>
      <c r="C44" s="6">
        <v>824555</v>
      </c>
      <c r="D44" s="4"/>
      <c r="E44" s="6">
        <v>35921121924</v>
      </c>
      <c r="F44" s="4"/>
      <c r="G44" s="6">
        <v>44580703548.622498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0</v>
      </c>
      <c r="P44" s="4"/>
      <c r="Q44" s="6">
        <v>824555</v>
      </c>
      <c r="R44" s="4"/>
      <c r="S44" s="6">
        <v>56530</v>
      </c>
      <c r="T44" s="4"/>
      <c r="U44" s="6">
        <v>35921121924</v>
      </c>
      <c r="V44" s="4"/>
      <c r="W44" s="6">
        <v>46334752189.807503</v>
      </c>
      <c r="X44" s="4"/>
      <c r="Y44" s="8">
        <v>1.2538991521473268E-2</v>
      </c>
    </row>
    <row r="45" spans="1:25">
      <c r="A45" s="5" t="s">
        <v>51</v>
      </c>
      <c r="C45" s="6">
        <v>754942</v>
      </c>
      <c r="D45" s="4"/>
      <c r="E45" s="6">
        <v>36579806598</v>
      </c>
      <c r="F45" s="4"/>
      <c r="G45" s="6">
        <v>27691608509.189999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0</v>
      </c>
      <c r="P45" s="4"/>
      <c r="Q45" s="6">
        <v>754942</v>
      </c>
      <c r="R45" s="4"/>
      <c r="S45" s="6">
        <v>34770</v>
      </c>
      <c r="T45" s="4"/>
      <c r="U45" s="6">
        <v>36579806598</v>
      </c>
      <c r="V45" s="4"/>
      <c r="W45" s="6">
        <v>26093149806.626999</v>
      </c>
      <c r="X45" s="4"/>
      <c r="Y45" s="8">
        <v>7.0612611211029568E-3</v>
      </c>
    </row>
    <row r="46" spans="1:25">
      <c r="A46" s="5" t="s">
        <v>52</v>
      </c>
      <c r="C46" s="6">
        <v>6904845</v>
      </c>
      <c r="D46" s="4"/>
      <c r="E46" s="6">
        <v>82918425441</v>
      </c>
      <c r="F46" s="4"/>
      <c r="G46" s="6">
        <v>115723013364.13499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0</v>
      </c>
      <c r="P46" s="4"/>
      <c r="Q46" s="6">
        <v>6904845</v>
      </c>
      <c r="R46" s="4"/>
      <c r="S46" s="6">
        <v>16860</v>
      </c>
      <c r="T46" s="4"/>
      <c r="U46" s="6">
        <v>82918425441</v>
      </c>
      <c r="V46" s="4"/>
      <c r="W46" s="6">
        <v>115723013364.13499</v>
      </c>
      <c r="X46" s="4"/>
      <c r="Y46" s="8">
        <v>3.1316664378997619E-2</v>
      </c>
    </row>
    <row r="47" spans="1:25">
      <c r="A47" s="5" t="s">
        <v>53</v>
      </c>
      <c r="C47" s="6">
        <v>9203071</v>
      </c>
      <c r="D47" s="4"/>
      <c r="E47" s="6">
        <v>59003891900</v>
      </c>
      <c r="F47" s="4"/>
      <c r="G47" s="6">
        <v>42082238546.730003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0</v>
      </c>
      <c r="P47" s="4"/>
      <c r="Q47" s="6">
        <v>9203071</v>
      </c>
      <c r="R47" s="4"/>
      <c r="S47" s="6">
        <v>3882</v>
      </c>
      <c r="T47" s="4"/>
      <c r="U47" s="6">
        <v>59003891900</v>
      </c>
      <c r="V47" s="4"/>
      <c r="W47" s="6">
        <v>35513750008.349098</v>
      </c>
      <c r="X47" s="4"/>
      <c r="Y47" s="8">
        <v>9.6106397294678306E-3</v>
      </c>
    </row>
    <row r="48" spans="1:25">
      <c r="A48" s="5" t="s">
        <v>54</v>
      </c>
      <c r="C48" s="6">
        <v>1146320</v>
      </c>
      <c r="D48" s="4"/>
      <c r="E48" s="6">
        <v>35853587700</v>
      </c>
      <c r="F48" s="4"/>
      <c r="G48" s="6">
        <v>22015128330.720001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0</v>
      </c>
      <c r="P48" s="4"/>
      <c r="Q48" s="6">
        <v>1146320</v>
      </c>
      <c r="R48" s="4"/>
      <c r="S48" s="6">
        <v>18500</v>
      </c>
      <c r="T48" s="4"/>
      <c r="U48" s="6">
        <v>35853587700</v>
      </c>
      <c r="V48" s="4"/>
      <c r="W48" s="6">
        <v>21080738826</v>
      </c>
      <c r="X48" s="4"/>
      <c r="Y48" s="8">
        <v>5.704815347296768E-3</v>
      </c>
    </row>
    <row r="49" spans="1:25">
      <c r="A49" s="5" t="s">
        <v>55</v>
      </c>
      <c r="C49" s="6">
        <v>1687500</v>
      </c>
      <c r="D49" s="4"/>
      <c r="E49" s="6">
        <v>6435212872</v>
      </c>
      <c r="F49" s="4"/>
      <c r="G49" s="6">
        <v>6906100246.875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0</v>
      </c>
      <c r="P49" s="4"/>
      <c r="Q49" s="6">
        <v>1687500</v>
      </c>
      <c r="R49" s="4"/>
      <c r="S49" s="6">
        <v>4117</v>
      </c>
      <c r="T49" s="4"/>
      <c r="U49" s="6">
        <v>6435212872</v>
      </c>
      <c r="V49" s="4"/>
      <c r="W49" s="6">
        <v>6906100246.875</v>
      </c>
      <c r="X49" s="4"/>
      <c r="Y49" s="8">
        <v>1.868911094792883E-3</v>
      </c>
    </row>
    <row r="50" spans="1:25">
      <c r="A50" s="5" t="s">
        <v>56</v>
      </c>
      <c r="C50" s="6">
        <v>5850856</v>
      </c>
      <c r="D50" s="4"/>
      <c r="E50" s="6">
        <v>47434758847</v>
      </c>
      <c r="F50" s="4"/>
      <c r="G50" s="6">
        <v>63918317040.732002</v>
      </c>
      <c r="H50" s="4"/>
      <c r="I50" s="6">
        <v>4732604</v>
      </c>
      <c r="J50" s="4"/>
      <c r="K50" s="6">
        <v>0</v>
      </c>
      <c r="L50" s="4"/>
      <c r="M50" s="6">
        <v>0</v>
      </c>
      <c r="N50" s="4"/>
      <c r="O50" s="6">
        <v>0</v>
      </c>
      <c r="P50" s="4"/>
      <c r="Q50" s="6">
        <v>10583460</v>
      </c>
      <c r="R50" s="4"/>
      <c r="S50" s="6">
        <v>5310</v>
      </c>
      <c r="T50" s="4"/>
      <c r="U50" s="6">
        <v>47434758847</v>
      </c>
      <c r="V50" s="4"/>
      <c r="W50" s="6">
        <v>55863793473.029999</v>
      </c>
      <c r="X50" s="4"/>
      <c r="Y50" s="8">
        <v>1.511771617653637E-2</v>
      </c>
    </row>
    <row r="51" spans="1:25">
      <c r="A51" s="5" t="s">
        <v>57</v>
      </c>
      <c r="C51" s="6">
        <v>39</v>
      </c>
      <c r="D51" s="4"/>
      <c r="E51" s="6">
        <v>556636</v>
      </c>
      <c r="F51" s="4"/>
      <c r="G51" s="6">
        <v>477621.14399999997</v>
      </c>
      <c r="H51" s="4"/>
      <c r="I51" s="6">
        <v>0</v>
      </c>
      <c r="J51" s="4"/>
      <c r="K51" s="6">
        <v>0</v>
      </c>
      <c r="L51" s="4"/>
      <c r="M51" s="6">
        <v>0</v>
      </c>
      <c r="N51" s="4"/>
      <c r="O51" s="6">
        <v>0</v>
      </c>
      <c r="P51" s="4"/>
      <c r="Q51" s="6">
        <v>39</v>
      </c>
      <c r="R51" s="4"/>
      <c r="S51" s="6">
        <v>11150</v>
      </c>
      <c r="T51" s="4"/>
      <c r="U51" s="6">
        <v>556636</v>
      </c>
      <c r="V51" s="4"/>
      <c r="W51" s="6">
        <v>432262.64250000002</v>
      </c>
      <c r="X51" s="4"/>
      <c r="Y51" s="8">
        <v>1.16977805064196E-7</v>
      </c>
    </row>
    <row r="52" spans="1:25">
      <c r="A52" s="5" t="s">
        <v>58</v>
      </c>
      <c r="C52" s="6">
        <v>487852</v>
      </c>
      <c r="D52" s="4"/>
      <c r="E52" s="6">
        <v>407391063</v>
      </c>
      <c r="F52" s="4"/>
      <c r="G52" s="6">
        <v>990751380.2658</v>
      </c>
      <c r="H52" s="4"/>
      <c r="I52" s="6">
        <v>0</v>
      </c>
      <c r="J52" s="4"/>
      <c r="K52" s="6">
        <v>0</v>
      </c>
      <c r="L52" s="4"/>
      <c r="M52" s="6">
        <v>0</v>
      </c>
      <c r="N52" s="4"/>
      <c r="O52" s="6">
        <v>0</v>
      </c>
      <c r="P52" s="4"/>
      <c r="Q52" s="6">
        <v>487852</v>
      </c>
      <c r="R52" s="4"/>
      <c r="S52" s="6">
        <v>2277</v>
      </c>
      <c r="T52" s="4"/>
      <c r="U52" s="6">
        <v>407391063</v>
      </c>
      <c r="V52" s="4"/>
      <c r="W52" s="6">
        <v>1104229511.9261999</v>
      </c>
      <c r="X52" s="4"/>
      <c r="Y52" s="8">
        <v>2.9882375179399249E-4</v>
      </c>
    </row>
    <row r="53" spans="1:25">
      <c r="A53" s="5" t="s">
        <v>59</v>
      </c>
      <c r="C53" s="6">
        <v>3384079</v>
      </c>
      <c r="D53" s="4"/>
      <c r="E53" s="6">
        <v>56910968674</v>
      </c>
      <c r="F53" s="4"/>
      <c r="G53" s="6">
        <v>51300141881.737503</v>
      </c>
      <c r="H53" s="4"/>
      <c r="I53" s="6">
        <v>0</v>
      </c>
      <c r="J53" s="4"/>
      <c r="K53" s="6">
        <v>0</v>
      </c>
      <c r="L53" s="4"/>
      <c r="M53" s="6">
        <v>0</v>
      </c>
      <c r="N53" s="4"/>
      <c r="O53" s="6">
        <v>0</v>
      </c>
      <c r="P53" s="4"/>
      <c r="Q53" s="6">
        <v>3384079</v>
      </c>
      <c r="R53" s="4"/>
      <c r="S53" s="6">
        <v>15230</v>
      </c>
      <c r="T53" s="4"/>
      <c r="U53" s="6">
        <v>56910968674</v>
      </c>
      <c r="V53" s="4"/>
      <c r="W53" s="6">
        <v>51232863007.138496</v>
      </c>
      <c r="X53" s="4"/>
      <c r="Y53" s="8">
        <v>1.3864505678928073E-2</v>
      </c>
    </row>
    <row r="54" spans="1:25">
      <c r="A54" s="5" t="s">
        <v>60</v>
      </c>
      <c r="C54" s="6">
        <v>2479103</v>
      </c>
      <c r="D54" s="4"/>
      <c r="E54" s="6">
        <v>43371019915</v>
      </c>
      <c r="F54" s="4"/>
      <c r="G54" s="6">
        <v>34353071579.870998</v>
      </c>
      <c r="H54" s="4"/>
      <c r="I54" s="6">
        <v>0</v>
      </c>
      <c r="J54" s="4"/>
      <c r="K54" s="6">
        <v>0</v>
      </c>
      <c r="L54" s="4"/>
      <c r="M54" s="6">
        <v>0</v>
      </c>
      <c r="N54" s="4"/>
      <c r="O54" s="6">
        <v>0</v>
      </c>
      <c r="P54" s="4"/>
      <c r="Q54" s="6">
        <v>2479103</v>
      </c>
      <c r="R54" s="4"/>
      <c r="S54" s="6">
        <v>14770</v>
      </c>
      <c r="T54" s="4"/>
      <c r="U54" s="6">
        <v>43371019915</v>
      </c>
      <c r="V54" s="4"/>
      <c r="W54" s="6">
        <v>36398484019.705498</v>
      </c>
      <c r="X54" s="4"/>
      <c r="Y54" s="8">
        <v>9.850064173170742E-3</v>
      </c>
    </row>
    <row r="55" spans="1:25">
      <c r="A55" s="5" t="s">
        <v>61</v>
      </c>
      <c r="C55" s="6">
        <v>4227113</v>
      </c>
      <c r="D55" s="4"/>
      <c r="E55" s="6">
        <v>83912664319</v>
      </c>
      <c r="F55" s="4"/>
      <c r="G55" s="6">
        <v>125050379500</v>
      </c>
      <c r="H55" s="4"/>
      <c r="I55" s="6">
        <v>0</v>
      </c>
      <c r="J55" s="4"/>
      <c r="K55" s="6">
        <v>0</v>
      </c>
      <c r="L55" s="4"/>
      <c r="M55" s="6">
        <v>0</v>
      </c>
      <c r="N55" s="4"/>
      <c r="O55" s="6">
        <v>0</v>
      </c>
      <c r="P55" s="4"/>
      <c r="Q55" s="6">
        <v>4227113</v>
      </c>
      <c r="R55" s="4"/>
      <c r="S55" s="6">
        <v>30500</v>
      </c>
      <c r="T55" s="4"/>
      <c r="U55" s="6">
        <v>83912664319</v>
      </c>
      <c r="V55" s="4"/>
      <c r="W55" s="6">
        <v>128159831142</v>
      </c>
      <c r="X55" s="4"/>
      <c r="Y55" s="8">
        <v>3.4682284033807416E-2</v>
      </c>
    </row>
    <row r="56" spans="1:25">
      <c r="A56" s="5" t="s">
        <v>62</v>
      </c>
      <c r="C56" s="6">
        <v>621795</v>
      </c>
      <c r="D56" s="4"/>
      <c r="E56" s="6">
        <v>10805350054</v>
      </c>
      <c r="F56" s="4"/>
      <c r="G56" s="6">
        <v>2877851808.756</v>
      </c>
      <c r="H56" s="4"/>
      <c r="I56" s="6">
        <v>0</v>
      </c>
      <c r="J56" s="4"/>
      <c r="K56" s="6">
        <v>0</v>
      </c>
      <c r="L56" s="4"/>
      <c r="M56" s="6">
        <v>0</v>
      </c>
      <c r="N56" s="4"/>
      <c r="O56" s="6">
        <v>0</v>
      </c>
      <c r="P56" s="4"/>
      <c r="Q56" s="6">
        <v>621795</v>
      </c>
      <c r="R56" s="4"/>
      <c r="S56" s="6">
        <v>4226</v>
      </c>
      <c r="T56" s="4"/>
      <c r="U56" s="6">
        <v>10805350054</v>
      </c>
      <c r="V56" s="4"/>
      <c r="W56" s="6">
        <v>2612070821.2635002</v>
      </c>
      <c r="X56" s="4"/>
      <c r="Y56" s="8">
        <v>7.0687189060904352E-4</v>
      </c>
    </row>
    <row r="57" spans="1:25">
      <c r="A57" s="5" t="s">
        <v>63</v>
      </c>
      <c r="C57" s="6">
        <v>715408</v>
      </c>
      <c r="D57" s="4"/>
      <c r="E57" s="6">
        <v>20151515415</v>
      </c>
      <c r="F57" s="4"/>
      <c r="G57" s="6">
        <v>30935082524.400002</v>
      </c>
      <c r="H57" s="4"/>
      <c r="I57" s="6">
        <v>0</v>
      </c>
      <c r="J57" s="4"/>
      <c r="K57" s="6">
        <v>0</v>
      </c>
      <c r="L57" s="4"/>
      <c r="M57" s="6">
        <v>0</v>
      </c>
      <c r="N57" s="4"/>
      <c r="O57" s="6">
        <v>0</v>
      </c>
      <c r="P57" s="4"/>
      <c r="Q57" s="6">
        <v>715408</v>
      </c>
      <c r="R57" s="4"/>
      <c r="S57" s="6">
        <v>45200</v>
      </c>
      <c r="T57" s="4"/>
      <c r="U57" s="6">
        <v>20151515415</v>
      </c>
      <c r="V57" s="4"/>
      <c r="W57" s="6">
        <v>32144039772.48</v>
      </c>
      <c r="X57" s="4"/>
      <c r="Y57" s="8">
        <v>8.6987374081972137E-3</v>
      </c>
    </row>
    <row r="58" spans="1:25">
      <c r="A58" s="5" t="s">
        <v>64</v>
      </c>
      <c r="C58" s="6">
        <v>5166679</v>
      </c>
      <c r="D58" s="4"/>
      <c r="E58" s="6">
        <v>102711850593</v>
      </c>
      <c r="F58" s="4"/>
      <c r="G58" s="6">
        <v>78323043214.237503</v>
      </c>
      <c r="H58" s="4"/>
      <c r="I58" s="6">
        <v>0</v>
      </c>
      <c r="J58" s="4"/>
      <c r="K58" s="6">
        <v>0</v>
      </c>
      <c r="L58" s="4"/>
      <c r="M58" s="6">
        <v>0</v>
      </c>
      <c r="N58" s="4"/>
      <c r="O58" s="6">
        <v>0</v>
      </c>
      <c r="P58" s="4"/>
      <c r="Q58" s="6">
        <v>5166679</v>
      </c>
      <c r="R58" s="4"/>
      <c r="S58" s="6">
        <v>14100</v>
      </c>
      <c r="T58" s="4"/>
      <c r="U58" s="6">
        <v>102711850593</v>
      </c>
      <c r="V58" s="4"/>
      <c r="W58" s="6">
        <v>72416715365.294998</v>
      </c>
      <c r="X58" s="4"/>
      <c r="Y58" s="8">
        <v>1.9597225345215543E-2</v>
      </c>
    </row>
    <row r="59" spans="1:25">
      <c r="A59" s="5" t="s">
        <v>65</v>
      </c>
      <c r="C59" s="6">
        <v>4815427</v>
      </c>
      <c r="D59" s="4"/>
      <c r="E59" s="6">
        <v>84659030913</v>
      </c>
      <c r="F59" s="4"/>
      <c r="G59" s="6">
        <v>78550981185.433502</v>
      </c>
      <c r="H59" s="4"/>
      <c r="I59" s="6">
        <v>0</v>
      </c>
      <c r="J59" s="4"/>
      <c r="K59" s="6">
        <v>0</v>
      </c>
      <c r="L59" s="4"/>
      <c r="M59" s="6">
        <v>0</v>
      </c>
      <c r="N59" s="4"/>
      <c r="O59" s="6">
        <v>0</v>
      </c>
      <c r="P59" s="4"/>
      <c r="Q59" s="6">
        <v>4815427</v>
      </c>
      <c r="R59" s="4"/>
      <c r="S59" s="6">
        <v>18000</v>
      </c>
      <c r="T59" s="4"/>
      <c r="U59" s="6">
        <v>84659030913</v>
      </c>
      <c r="V59" s="4"/>
      <c r="W59" s="6">
        <v>86161953768.300003</v>
      </c>
      <c r="X59" s="4"/>
      <c r="Y59" s="8">
        <v>2.3316926425948237E-2</v>
      </c>
    </row>
    <row r="60" spans="1:25">
      <c r="A60" s="5" t="s">
        <v>66</v>
      </c>
      <c r="C60" s="6">
        <v>0</v>
      </c>
      <c r="D60" s="4"/>
      <c r="E60" s="6">
        <v>0</v>
      </c>
      <c r="F60" s="4"/>
      <c r="G60" s="6">
        <v>0</v>
      </c>
      <c r="H60" s="4"/>
      <c r="I60" s="6">
        <v>1091408</v>
      </c>
      <c r="J60" s="4"/>
      <c r="K60" s="6">
        <v>0</v>
      </c>
      <c r="L60" s="4"/>
      <c r="M60" s="6">
        <v>0</v>
      </c>
      <c r="N60" s="4"/>
      <c r="O60" s="6">
        <v>0</v>
      </c>
      <c r="P60" s="4"/>
      <c r="Q60" s="6">
        <v>1091408</v>
      </c>
      <c r="R60" s="4"/>
      <c r="S60" s="6">
        <v>10460</v>
      </c>
      <c r="T60" s="4"/>
      <c r="U60" s="6">
        <v>17192950224</v>
      </c>
      <c r="V60" s="4"/>
      <c r="W60" s="6">
        <v>11348201720.304001</v>
      </c>
      <c r="X60" s="4"/>
      <c r="Y60" s="8">
        <v>3.0710211758974639E-3</v>
      </c>
    </row>
    <row r="61" spans="1:25" ht="24.75" thickBot="1">
      <c r="C61" s="4"/>
      <c r="D61" s="4"/>
      <c r="E61" s="7">
        <f>SUM(E9:E60)</f>
        <v>1946416368764</v>
      </c>
      <c r="F61" s="4"/>
      <c r="G61" s="7">
        <f>SUM(G9:G60)</f>
        <v>2104078282913.0217</v>
      </c>
      <c r="H61" s="4"/>
      <c r="I61" s="4"/>
      <c r="J61" s="4"/>
      <c r="K61" s="7">
        <f>SUM(K9:K60)</f>
        <v>27034936517</v>
      </c>
      <c r="L61" s="4"/>
      <c r="M61" s="4"/>
      <c r="N61" s="4"/>
      <c r="O61" s="7">
        <f>SUM(O9:O60)</f>
        <v>24682261500</v>
      </c>
      <c r="P61" s="4"/>
      <c r="Q61" s="4"/>
      <c r="R61" s="4"/>
      <c r="S61" s="4"/>
      <c r="T61" s="4"/>
      <c r="U61" s="7">
        <f>SUM(U9:U60)</f>
        <v>1965170552114</v>
      </c>
      <c r="V61" s="4"/>
      <c r="W61" s="7">
        <f>SUM(W9:W60)</f>
        <v>2074008620530.8936</v>
      </c>
      <c r="X61" s="4"/>
      <c r="Y61" s="9">
        <f>SUM(Y9:Y60)</f>
        <v>0.56126288108259292</v>
      </c>
    </row>
    <row r="62" spans="1:25" ht="24.75" thickTop="1">
      <c r="G62" s="3"/>
      <c r="W62" s="3"/>
    </row>
    <row r="63" spans="1:25">
      <c r="G63" s="3"/>
      <c r="W63" s="3"/>
      <c r="Y63" s="3"/>
    </row>
    <row r="64" spans="1:25">
      <c r="Y64" s="3"/>
    </row>
    <row r="65" spans="25:25">
      <c r="Y6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1"/>
  <sheetViews>
    <sheetView rightToLeft="1" topLeftCell="H1" workbookViewId="0">
      <selection activeCell="AK22" sqref="AK22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4.75">
      <c r="A6" s="16" t="s">
        <v>68</v>
      </c>
      <c r="B6" s="16" t="s">
        <v>68</v>
      </c>
      <c r="C6" s="16" t="s">
        <v>68</v>
      </c>
      <c r="D6" s="16" t="s">
        <v>68</v>
      </c>
      <c r="E6" s="16" t="s">
        <v>68</v>
      </c>
      <c r="F6" s="16" t="s">
        <v>68</v>
      </c>
      <c r="G6" s="16" t="s">
        <v>68</v>
      </c>
      <c r="H6" s="16" t="s">
        <v>68</v>
      </c>
      <c r="I6" s="16" t="s">
        <v>68</v>
      </c>
      <c r="J6" s="16" t="s">
        <v>68</v>
      </c>
      <c r="K6" s="16" t="s">
        <v>68</v>
      </c>
      <c r="L6" s="16" t="s">
        <v>68</v>
      </c>
      <c r="M6" s="16" t="s">
        <v>68</v>
      </c>
      <c r="O6" s="16" t="s">
        <v>226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69</v>
      </c>
      <c r="C7" s="15" t="s">
        <v>70</v>
      </c>
      <c r="E7" s="15" t="s">
        <v>71</v>
      </c>
      <c r="G7" s="15" t="s">
        <v>72</v>
      </c>
      <c r="I7" s="15" t="s">
        <v>73</v>
      </c>
      <c r="K7" s="15" t="s">
        <v>74</v>
      </c>
      <c r="M7" s="15" t="s">
        <v>67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75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69</v>
      </c>
      <c r="C8" s="16" t="s">
        <v>70</v>
      </c>
      <c r="E8" s="16" t="s">
        <v>71</v>
      </c>
      <c r="G8" s="16" t="s">
        <v>72</v>
      </c>
      <c r="I8" s="16" t="s">
        <v>73</v>
      </c>
      <c r="K8" s="16" t="s">
        <v>74</v>
      </c>
      <c r="M8" s="16" t="s">
        <v>67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75</v>
      </c>
      <c r="AG8" s="16" t="s">
        <v>8</v>
      </c>
      <c r="AI8" s="16" t="s">
        <v>9</v>
      </c>
      <c r="AK8" s="16" t="s">
        <v>13</v>
      </c>
    </row>
    <row r="9" spans="1:37">
      <c r="A9" s="1" t="s">
        <v>76</v>
      </c>
      <c r="C9" s="4" t="s">
        <v>77</v>
      </c>
      <c r="D9" s="4"/>
      <c r="E9" s="4" t="s">
        <v>77</v>
      </c>
      <c r="F9" s="4"/>
      <c r="G9" s="4" t="s">
        <v>78</v>
      </c>
      <c r="H9" s="4"/>
      <c r="I9" s="4" t="s">
        <v>79</v>
      </c>
      <c r="J9" s="4"/>
      <c r="K9" s="6">
        <v>0</v>
      </c>
      <c r="L9" s="4"/>
      <c r="M9" s="6">
        <v>0</v>
      </c>
      <c r="N9" s="4"/>
      <c r="O9" s="6">
        <v>54500</v>
      </c>
      <c r="P9" s="4"/>
      <c r="Q9" s="6">
        <v>40640958822</v>
      </c>
      <c r="R9" s="4"/>
      <c r="S9" s="6">
        <v>42325747067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54500</v>
      </c>
      <c r="AD9" s="4"/>
      <c r="AE9" s="6">
        <v>792830</v>
      </c>
      <c r="AF9" s="4"/>
      <c r="AG9" s="6">
        <v>40640958822</v>
      </c>
      <c r="AH9" s="4"/>
      <c r="AI9" s="6">
        <v>43201403326</v>
      </c>
      <c r="AJ9" s="4"/>
      <c r="AK9" s="8">
        <v>1.1691052707078514E-2</v>
      </c>
    </row>
    <row r="10" spans="1:37">
      <c r="A10" s="1" t="s">
        <v>80</v>
      </c>
      <c r="C10" s="4" t="s">
        <v>77</v>
      </c>
      <c r="D10" s="4"/>
      <c r="E10" s="4" t="s">
        <v>77</v>
      </c>
      <c r="F10" s="4"/>
      <c r="G10" s="4" t="s">
        <v>81</v>
      </c>
      <c r="H10" s="4"/>
      <c r="I10" s="4" t="s">
        <v>82</v>
      </c>
      <c r="J10" s="4"/>
      <c r="K10" s="6">
        <v>0</v>
      </c>
      <c r="L10" s="4"/>
      <c r="M10" s="6">
        <v>0</v>
      </c>
      <c r="N10" s="4"/>
      <c r="O10" s="6">
        <v>52200</v>
      </c>
      <c r="P10" s="4"/>
      <c r="Q10" s="6">
        <v>38306042692</v>
      </c>
      <c r="R10" s="4"/>
      <c r="S10" s="6">
        <v>39924196427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52200</v>
      </c>
      <c r="AD10" s="4"/>
      <c r="AE10" s="6">
        <v>779980</v>
      </c>
      <c r="AF10" s="4"/>
      <c r="AG10" s="6">
        <v>38306042692</v>
      </c>
      <c r="AH10" s="4"/>
      <c r="AI10" s="6">
        <v>40707576414</v>
      </c>
      <c r="AJ10" s="4"/>
      <c r="AK10" s="8">
        <v>1.1016179679216103E-2</v>
      </c>
    </row>
    <row r="11" spans="1:37">
      <c r="A11" s="1" t="s">
        <v>83</v>
      </c>
      <c r="C11" s="4" t="s">
        <v>77</v>
      </c>
      <c r="D11" s="4"/>
      <c r="E11" s="4" t="s">
        <v>77</v>
      </c>
      <c r="F11" s="4"/>
      <c r="G11" s="4" t="s">
        <v>84</v>
      </c>
      <c r="H11" s="4"/>
      <c r="I11" s="4" t="s">
        <v>85</v>
      </c>
      <c r="J11" s="4"/>
      <c r="K11" s="6">
        <v>0</v>
      </c>
      <c r="L11" s="4"/>
      <c r="M11" s="6">
        <v>0</v>
      </c>
      <c r="N11" s="4"/>
      <c r="O11" s="6">
        <v>15000</v>
      </c>
      <c r="P11" s="4"/>
      <c r="Q11" s="6">
        <v>10697088493</v>
      </c>
      <c r="R11" s="4"/>
      <c r="S11" s="6">
        <v>11162626407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15000</v>
      </c>
      <c r="AD11" s="4"/>
      <c r="AE11" s="6">
        <v>762760</v>
      </c>
      <c r="AF11" s="4"/>
      <c r="AG11" s="6">
        <v>10697088493</v>
      </c>
      <c r="AH11" s="4"/>
      <c r="AI11" s="6">
        <v>11439326246</v>
      </c>
      <c r="AJ11" s="4"/>
      <c r="AK11" s="8">
        <v>3.0956810607808399E-3</v>
      </c>
    </row>
    <row r="12" spans="1:37">
      <c r="A12" s="1" t="s">
        <v>86</v>
      </c>
      <c r="C12" s="4" t="s">
        <v>77</v>
      </c>
      <c r="D12" s="4"/>
      <c r="E12" s="4" t="s">
        <v>77</v>
      </c>
      <c r="F12" s="4"/>
      <c r="G12" s="4" t="s">
        <v>87</v>
      </c>
      <c r="H12" s="4"/>
      <c r="I12" s="4" t="s">
        <v>88</v>
      </c>
      <c r="J12" s="4"/>
      <c r="K12" s="6">
        <v>0</v>
      </c>
      <c r="L12" s="4"/>
      <c r="M12" s="6">
        <v>0</v>
      </c>
      <c r="N12" s="4"/>
      <c r="O12" s="6">
        <v>53372</v>
      </c>
      <c r="P12" s="4"/>
      <c r="Q12" s="6">
        <v>45802449074</v>
      </c>
      <c r="R12" s="4"/>
      <c r="S12" s="6">
        <v>53169154703</v>
      </c>
      <c r="T12" s="4"/>
      <c r="U12" s="6">
        <v>0</v>
      </c>
      <c r="V12" s="4"/>
      <c r="W12" s="6">
        <v>0</v>
      </c>
      <c r="X12" s="4"/>
      <c r="Y12" s="6">
        <v>53372</v>
      </c>
      <c r="Z12" s="4"/>
      <c r="AA12" s="6">
        <v>53372000000</v>
      </c>
      <c r="AB12" s="4"/>
      <c r="AC12" s="6">
        <v>0</v>
      </c>
      <c r="AD12" s="4"/>
      <c r="AE12" s="6">
        <v>0</v>
      </c>
      <c r="AF12" s="4"/>
      <c r="AG12" s="6">
        <v>0</v>
      </c>
      <c r="AH12" s="4"/>
      <c r="AI12" s="6">
        <v>0</v>
      </c>
      <c r="AJ12" s="4"/>
      <c r="AK12" s="8">
        <v>0</v>
      </c>
    </row>
    <row r="13" spans="1:37">
      <c r="A13" s="1" t="s">
        <v>89</v>
      </c>
      <c r="C13" s="4" t="s">
        <v>77</v>
      </c>
      <c r="D13" s="4"/>
      <c r="E13" s="4" t="s">
        <v>77</v>
      </c>
      <c r="F13" s="4"/>
      <c r="G13" s="4" t="s">
        <v>90</v>
      </c>
      <c r="H13" s="4"/>
      <c r="I13" s="4" t="s">
        <v>91</v>
      </c>
      <c r="J13" s="4"/>
      <c r="K13" s="6">
        <v>0</v>
      </c>
      <c r="L13" s="4"/>
      <c r="M13" s="6">
        <v>0</v>
      </c>
      <c r="N13" s="4"/>
      <c r="O13" s="6">
        <v>44004</v>
      </c>
      <c r="P13" s="4"/>
      <c r="Q13" s="6">
        <v>37517214933</v>
      </c>
      <c r="R13" s="4"/>
      <c r="S13" s="6">
        <v>43650655484</v>
      </c>
      <c r="T13" s="4"/>
      <c r="U13" s="6">
        <v>0</v>
      </c>
      <c r="V13" s="4"/>
      <c r="W13" s="6">
        <v>0</v>
      </c>
      <c r="X13" s="4"/>
      <c r="Y13" s="6">
        <v>44004</v>
      </c>
      <c r="Z13" s="4"/>
      <c r="AA13" s="6">
        <v>44004000000</v>
      </c>
      <c r="AB13" s="4"/>
      <c r="AC13" s="6">
        <v>0</v>
      </c>
      <c r="AD13" s="4"/>
      <c r="AE13" s="6">
        <v>0</v>
      </c>
      <c r="AF13" s="4"/>
      <c r="AG13" s="6">
        <v>0</v>
      </c>
      <c r="AH13" s="4"/>
      <c r="AI13" s="6">
        <v>0</v>
      </c>
      <c r="AJ13" s="4"/>
      <c r="AK13" s="8">
        <v>0</v>
      </c>
    </row>
    <row r="14" spans="1:37">
      <c r="A14" s="1" t="s">
        <v>92</v>
      </c>
      <c r="C14" s="4" t="s">
        <v>77</v>
      </c>
      <c r="D14" s="4"/>
      <c r="E14" s="4" t="s">
        <v>77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130000</v>
      </c>
      <c r="P14" s="4"/>
      <c r="Q14" s="6">
        <v>109109020074</v>
      </c>
      <c r="R14" s="4"/>
      <c r="S14" s="6">
        <v>126658139050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130000</v>
      </c>
      <c r="AD14" s="4"/>
      <c r="AE14" s="6">
        <v>992400</v>
      </c>
      <c r="AF14" s="4"/>
      <c r="AG14" s="6">
        <v>109109020074</v>
      </c>
      <c r="AH14" s="4"/>
      <c r="AI14" s="6">
        <v>128988616575</v>
      </c>
      <c r="AJ14" s="4"/>
      <c r="AK14" s="8">
        <v>3.4906567817066615E-2</v>
      </c>
    </row>
    <row r="15" spans="1:37">
      <c r="A15" s="1" t="s">
        <v>95</v>
      </c>
      <c r="C15" s="4" t="s">
        <v>77</v>
      </c>
      <c r="D15" s="4"/>
      <c r="E15" s="4" t="s">
        <v>77</v>
      </c>
      <c r="F15" s="4"/>
      <c r="G15" s="4" t="s">
        <v>96</v>
      </c>
      <c r="H15" s="4"/>
      <c r="I15" s="4" t="s">
        <v>97</v>
      </c>
      <c r="J15" s="4"/>
      <c r="K15" s="6">
        <v>0</v>
      </c>
      <c r="L15" s="4"/>
      <c r="M15" s="6">
        <v>0</v>
      </c>
      <c r="N15" s="4"/>
      <c r="O15" s="6">
        <v>77232</v>
      </c>
      <c r="P15" s="4"/>
      <c r="Q15" s="6">
        <v>47609650474</v>
      </c>
      <c r="R15" s="4"/>
      <c r="S15" s="6">
        <v>47581732647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77232</v>
      </c>
      <c r="AD15" s="4"/>
      <c r="AE15" s="6">
        <v>632640</v>
      </c>
      <c r="AF15" s="4"/>
      <c r="AG15" s="6">
        <v>47609650474</v>
      </c>
      <c r="AH15" s="4"/>
      <c r="AI15" s="6">
        <v>48851196595</v>
      </c>
      <c r="AJ15" s="4"/>
      <c r="AK15" s="8">
        <v>1.3219985237198991E-2</v>
      </c>
    </row>
    <row r="16" spans="1:37">
      <c r="A16" s="1" t="s">
        <v>98</v>
      </c>
      <c r="C16" s="4" t="s">
        <v>77</v>
      </c>
      <c r="D16" s="4"/>
      <c r="E16" s="4" t="s">
        <v>77</v>
      </c>
      <c r="F16" s="4"/>
      <c r="G16" s="4" t="s">
        <v>99</v>
      </c>
      <c r="H16" s="4"/>
      <c r="I16" s="4" t="s">
        <v>100</v>
      </c>
      <c r="J16" s="4"/>
      <c r="K16" s="6">
        <v>0</v>
      </c>
      <c r="L16" s="4"/>
      <c r="M16" s="6">
        <v>0</v>
      </c>
      <c r="N16" s="4"/>
      <c r="O16" s="6">
        <v>100000</v>
      </c>
      <c r="P16" s="4"/>
      <c r="Q16" s="6">
        <v>93375417500</v>
      </c>
      <c r="R16" s="4"/>
      <c r="S16" s="6">
        <v>96990417300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100000</v>
      </c>
      <c r="AD16" s="4"/>
      <c r="AE16" s="6">
        <v>988580</v>
      </c>
      <c r="AF16" s="4"/>
      <c r="AG16" s="6">
        <v>93375417500</v>
      </c>
      <c r="AH16" s="4"/>
      <c r="AI16" s="6">
        <v>98840081987</v>
      </c>
      <c r="AJ16" s="4"/>
      <c r="AK16" s="8">
        <v>2.6747848891902418E-2</v>
      </c>
    </row>
    <row r="17" spans="1:37">
      <c r="A17" s="1" t="s">
        <v>101</v>
      </c>
      <c r="C17" s="4" t="s">
        <v>77</v>
      </c>
      <c r="D17" s="4"/>
      <c r="E17" s="4" t="s">
        <v>77</v>
      </c>
      <c r="F17" s="4"/>
      <c r="G17" s="4" t="s">
        <v>96</v>
      </c>
      <c r="H17" s="4"/>
      <c r="I17" s="4" t="s">
        <v>102</v>
      </c>
      <c r="J17" s="4"/>
      <c r="K17" s="6">
        <v>0</v>
      </c>
      <c r="L17" s="4"/>
      <c r="M17" s="6">
        <v>0</v>
      </c>
      <c r="N17" s="4"/>
      <c r="O17" s="6">
        <v>12525</v>
      </c>
      <c r="P17" s="4"/>
      <c r="Q17" s="6">
        <v>7117934191</v>
      </c>
      <c r="R17" s="4"/>
      <c r="S17" s="6">
        <v>7447392665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12525</v>
      </c>
      <c r="AD17" s="4"/>
      <c r="AE17" s="6">
        <v>610580</v>
      </c>
      <c r="AF17" s="4"/>
      <c r="AG17" s="6">
        <v>7117934191</v>
      </c>
      <c r="AH17" s="4"/>
      <c r="AI17" s="6">
        <v>7646128387</v>
      </c>
      <c r="AJ17" s="4"/>
      <c r="AK17" s="8">
        <v>2.069175607629108E-3</v>
      </c>
    </row>
    <row r="18" spans="1:37">
      <c r="A18" s="1" t="s">
        <v>103</v>
      </c>
      <c r="C18" s="4" t="s">
        <v>77</v>
      </c>
      <c r="D18" s="4"/>
      <c r="E18" s="4" t="s">
        <v>77</v>
      </c>
      <c r="F18" s="4"/>
      <c r="G18" s="4" t="s">
        <v>104</v>
      </c>
      <c r="H18" s="4"/>
      <c r="I18" s="4" t="s">
        <v>105</v>
      </c>
      <c r="J18" s="4"/>
      <c r="K18" s="6">
        <v>0</v>
      </c>
      <c r="L18" s="4"/>
      <c r="M18" s="6">
        <v>0</v>
      </c>
      <c r="N18" s="4"/>
      <c r="O18" s="6">
        <v>91108</v>
      </c>
      <c r="P18" s="4"/>
      <c r="Q18" s="6">
        <v>73843465286</v>
      </c>
      <c r="R18" s="4"/>
      <c r="S18" s="6">
        <v>82914203916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91108</v>
      </c>
      <c r="AD18" s="4"/>
      <c r="AE18" s="6">
        <v>926330</v>
      </c>
      <c r="AF18" s="4"/>
      <c r="AG18" s="6">
        <v>73843465286</v>
      </c>
      <c r="AH18" s="4"/>
      <c r="AI18" s="6">
        <v>84380776851</v>
      </c>
      <c r="AJ18" s="4"/>
      <c r="AK18" s="8">
        <v>2.2834908907590136E-2</v>
      </c>
    </row>
    <row r="19" spans="1:37">
      <c r="A19" s="1" t="s">
        <v>106</v>
      </c>
      <c r="C19" s="4" t="s">
        <v>77</v>
      </c>
      <c r="D19" s="4"/>
      <c r="E19" s="4" t="s">
        <v>77</v>
      </c>
      <c r="F19" s="4"/>
      <c r="G19" s="4" t="s">
        <v>107</v>
      </c>
      <c r="H19" s="4"/>
      <c r="I19" s="4" t="s">
        <v>108</v>
      </c>
      <c r="J19" s="4"/>
      <c r="K19" s="6">
        <v>0</v>
      </c>
      <c r="L19" s="4"/>
      <c r="M19" s="6">
        <v>0</v>
      </c>
      <c r="N19" s="4"/>
      <c r="O19" s="6">
        <v>137573</v>
      </c>
      <c r="P19" s="4"/>
      <c r="Q19" s="6">
        <v>106651188211</v>
      </c>
      <c r="R19" s="4"/>
      <c r="S19" s="6">
        <v>123774001675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137573</v>
      </c>
      <c r="AD19" s="4"/>
      <c r="AE19" s="6">
        <v>917950</v>
      </c>
      <c r="AF19" s="4"/>
      <c r="AG19" s="6">
        <v>106651188211</v>
      </c>
      <c r="AH19" s="4"/>
      <c r="AI19" s="6">
        <v>126262246169</v>
      </c>
      <c r="AJ19" s="4"/>
      <c r="AK19" s="8">
        <v>3.4168764466674474E-2</v>
      </c>
    </row>
    <row r="20" spans="1:37">
      <c r="A20" s="1" t="s">
        <v>109</v>
      </c>
      <c r="C20" s="4" t="s">
        <v>77</v>
      </c>
      <c r="D20" s="4"/>
      <c r="E20" s="4" t="s">
        <v>77</v>
      </c>
      <c r="F20" s="4"/>
      <c r="G20" s="4" t="s">
        <v>110</v>
      </c>
      <c r="H20" s="4"/>
      <c r="I20" s="4" t="s">
        <v>111</v>
      </c>
      <c r="J20" s="4"/>
      <c r="K20" s="6">
        <v>0</v>
      </c>
      <c r="L20" s="4"/>
      <c r="M20" s="6">
        <v>0</v>
      </c>
      <c r="N20" s="4"/>
      <c r="O20" s="6">
        <v>260572</v>
      </c>
      <c r="P20" s="4"/>
      <c r="Q20" s="6">
        <v>197812592550</v>
      </c>
      <c r="R20" s="4"/>
      <c r="S20" s="6">
        <v>230564422622</v>
      </c>
      <c r="T20" s="4"/>
      <c r="U20" s="6">
        <v>150000</v>
      </c>
      <c r="V20" s="4"/>
      <c r="W20" s="6">
        <v>134886214670</v>
      </c>
      <c r="X20" s="4"/>
      <c r="Y20" s="6">
        <v>0</v>
      </c>
      <c r="Z20" s="4"/>
      <c r="AA20" s="6">
        <v>0</v>
      </c>
      <c r="AB20" s="4"/>
      <c r="AC20" s="6">
        <v>410572</v>
      </c>
      <c r="AD20" s="4"/>
      <c r="AE20" s="6">
        <v>898980</v>
      </c>
      <c r="AF20" s="4"/>
      <c r="AG20" s="6">
        <v>332698807220</v>
      </c>
      <c r="AH20" s="4"/>
      <c r="AI20" s="6">
        <v>369029117906</v>
      </c>
      <c r="AJ20" s="4"/>
      <c r="AK20" s="8">
        <v>9.9865711197608911E-2</v>
      </c>
    </row>
    <row r="21" spans="1:37">
      <c r="A21" s="1" t="s">
        <v>112</v>
      </c>
      <c r="C21" s="4" t="s">
        <v>77</v>
      </c>
      <c r="D21" s="4"/>
      <c r="E21" s="4" t="s">
        <v>77</v>
      </c>
      <c r="F21" s="4"/>
      <c r="G21" s="4" t="s">
        <v>96</v>
      </c>
      <c r="H21" s="4"/>
      <c r="I21" s="4" t="s">
        <v>102</v>
      </c>
      <c r="J21" s="4"/>
      <c r="K21" s="6">
        <v>0</v>
      </c>
      <c r="L21" s="4"/>
      <c r="M21" s="6">
        <v>0</v>
      </c>
      <c r="N21" s="4"/>
      <c r="O21" s="6">
        <v>69916</v>
      </c>
      <c r="P21" s="4"/>
      <c r="Q21" s="6">
        <v>44480904922</v>
      </c>
      <c r="R21" s="4"/>
      <c r="S21" s="6">
        <v>44494866163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69916</v>
      </c>
      <c r="AD21" s="4"/>
      <c r="AE21" s="6">
        <v>653130</v>
      </c>
      <c r="AF21" s="4"/>
      <c r="AG21" s="6">
        <v>44480904922</v>
      </c>
      <c r="AH21" s="4"/>
      <c r="AI21" s="6">
        <v>45655960437</v>
      </c>
      <c r="AJ21" s="4"/>
      <c r="AK21" s="8">
        <v>1.235529864234805E-2</v>
      </c>
    </row>
    <row r="22" spans="1:37">
      <c r="A22" s="1" t="s">
        <v>113</v>
      </c>
      <c r="C22" s="4" t="s">
        <v>77</v>
      </c>
      <c r="D22" s="4"/>
      <c r="E22" s="4" t="s">
        <v>77</v>
      </c>
      <c r="F22" s="4"/>
      <c r="G22" s="4" t="s">
        <v>114</v>
      </c>
      <c r="H22" s="4"/>
      <c r="I22" s="4" t="s">
        <v>115</v>
      </c>
      <c r="J22" s="4"/>
      <c r="K22" s="6">
        <v>0</v>
      </c>
      <c r="L22" s="4"/>
      <c r="M22" s="6">
        <v>0</v>
      </c>
      <c r="N22" s="4"/>
      <c r="O22" s="6">
        <v>71979</v>
      </c>
      <c r="P22" s="4"/>
      <c r="Q22" s="6">
        <v>52460399630</v>
      </c>
      <c r="R22" s="4"/>
      <c r="S22" s="6">
        <v>61493468208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71979</v>
      </c>
      <c r="AD22" s="4"/>
      <c r="AE22" s="6">
        <v>869000</v>
      </c>
      <c r="AF22" s="4"/>
      <c r="AG22" s="6">
        <v>52460399630</v>
      </c>
      <c r="AH22" s="4"/>
      <c r="AI22" s="6">
        <v>62538413857</v>
      </c>
      <c r="AJ22" s="4"/>
      <c r="AK22" s="8">
        <v>1.6923984785912095E-2</v>
      </c>
    </row>
    <row r="23" spans="1:37">
      <c r="A23" s="1" t="s">
        <v>116</v>
      </c>
      <c r="C23" s="4" t="s">
        <v>77</v>
      </c>
      <c r="D23" s="4"/>
      <c r="E23" s="4" t="s">
        <v>77</v>
      </c>
      <c r="F23" s="4"/>
      <c r="G23" s="4" t="s">
        <v>117</v>
      </c>
      <c r="H23" s="4"/>
      <c r="I23" s="4" t="s">
        <v>118</v>
      </c>
      <c r="J23" s="4"/>
      <c r="K23" s="6">
        <v>0</v>
      </c>
      <c r="L23" s="4"/>
      <c r="M23" s="6">
        <v>0</v>
      </c>
      <c r="N23" s="4"/>
      <c r="O23" s="6">
        <v>100000</v>
      </c>
      <c r="P23" s="4"/>
      <c r="Q23" s="6">
        <v>60690997238</v>
      </c>
      <c r="R23" s="4"/>
      <c r="S23" s="6">
        <v>60775982356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100000</v>
      </c>
      <c r="AD23" s="4"/>
      <c r="AE23" s="6">
        <v>623500</v>
      </c>
      <c r="AF23" s="4"/>
      <c r="AG23" s="6">
        <v>60690997238</v>
      </c>
      <c r="AH23" s="4"/>
      <c r="AI23" s="6">
        <v>62338699062</v>
      </c>
      <c r="AJ23" s="4"/>
      <c r="AK23" s="8">
        <v>1.686993848151061E-2</v>
      </c>
    </row>
    <row r="24" spans="1:37">
      <c r="A24" s="1" t="s">
        <v>119</v>
      </c>
      <c r="C24" s="4" t="s">
        <v>77</v>
      </c>
      <c r="D24" s="4"/>
      <c r="E24" s="4" t="s">
        <v>77</v>
      </c>
      <c r="F24" s="4"/>
      <c r="G24" s="4" t="s">
        <v>120</v>
      </c>
      <c r="H24" s="4"/>
      <c r="I24" s="4" t="s">
        <v>121</v>
      </c>
      <c r="J24" s="4"/>
      <c r="K24" s="6">
        <v>0</v>
      </c>
      <c r="L24" s="4"/>
      <c r="M24" s="6">
        <v>0</v>
      </c>
      <c r="N24" s="4"/>
      <c r="O24" s="6">
        <v>108400</v>
      </c>
      <c r="P24" s="4"/>
      <c r="Q24" s="6">
        <v>83896432461</v>
      </c>
      <c r="R24" s="4"/>
      <c r="S24" s="6">
        <v>86823500387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108400</v>
      </c>
      <c r="AD24" s="4"/>
      <c r="AE24" s="6">
        <v>819750</v>
      </c>
      <c r="AF24" s="4"/>
      <c r="AG24" s="6">
        <v>83896432461</v>
      </c>
      <c r="AH24" s="4"/>
      <c r="AI24" s="6">
        <v>88844793961</v>
      </c>
      <c r="AJ24" s="4"/>
      <c r="AK24" s="8">
        <v>2.4042949741923433E-2</v>
      </c>
    </row>
    <row r="25" spans="1:37">
      <c r="A25" s="1" t="s">
        <v>122</v>
      </c>
      <c r="C25" s="4" t="s">
        <v>77</v>
      </c>
      <c r="D25" s="4"/>
      <c r="E25" s="4" t="s">
        <v>77</v>
      </c>
      <c r="F25" s="4"/>
      <c r="G25" s="4" t="s">
        <v>123</v>
      </c>
      <c r="H25" s="4"/>
      <c r="I25" s="4" t="s">
        <v>124</v>
      </c>
      <c r="J25" s="4"/>
      <c r="K25" s="6">
        <v>0</v>
      </c>
      <c r="L25" s="4"/>
      <c r="M25" s="6">
        <v>0</v>
      </c>
      <c r="N25" s="4"/>
      <c r="O25" s="6">
        <v>16800</v>
      </c>
      <c r="P25" s="4"/>
      <c r="Q25" s="6">
        <v>13572029475</v>
      </c>
      <c r="R25" s="4"/>
      <c r="S25" s="6">
        <v>14082231132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16800</v>
      </c>
      <c r="AD25" s="4"/>
      <c r="AE25" s="6">
        <v>856780</v>
      </c>
      <c r="AF25" s="4"/>
      <c r="AG25" s="6">
        <v>13572029475</v>
      </c>
      <c r="AH25" s="4"/>
      <c r="AI25" s="6">
        <v>14391295104</v>
      </c>
      <c r="AJ25" s="4"/>
      <c r="AK25" s="8">
        <v>3.8945352842908007E-3</v>
      </c>
    </row>
    <row r="26" spans="1:37">
      <c r="A26" s="1" t="s">
        <v>125</v>
      </c>
      <c r="C26" s="4" t="s">
        <v>77</v>
      </c>
      <c r="D26" s="4"/>
      <c r="E26" s="4" t="s">
        <v>77</v>
      </c>
      <c r="F26" s="4"/>
      <c r="G26" s="4" t="s">
        <v>126</v>
      </c>
      <c r="H26" s="4"/>
      <c r="I26" s="4" t="s">
        <v>127</v>
      </c>
      <c r="J26" s="4"/>
      <c r="K26" s="6">
        <v>18</v>
      </c>
      <c r="L26" s="4"/>
      <c r="M26" s="6">
        <v>18</v>
      </c>
      <c r="N26" s="4"/>
      <c r="O26" s="6">
        <v>50000</v>
      </c>
      <c r="P26" s="4"/>
      <c r="Q26" s="6">
        <v>50009012486</v>
      </c>
      <c r="R26" s="4"/>
      <c r="S26" s="6">
        <v>49990887517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4"/>
      <c r="AC26" s="6">
        <v>50000</v>
      </c>
      <c r="AD26" s="4"/>
      <c r="AE26" s="6">
        <v>999999</v>
      </c>
      <c r="AF26" s="4"/>
      <c r="AG26" s="6">
        <v>50009012486</v>
      </c>
      <c r="AH26" s="4"/>
      <c r="AI26" s="6">
        <v>49990887517</v>
      </c>
      <c r="AJ26" s="4"/>
      <c r="AK26" s="8">
        <v>1.3528405464623918E-2</v>
      </c>
    </row>
    <row r="27" spans="1:37">
      <c r="A27" s="1" t="s">
        <v>128</v>
      </c>
      <c r="C27" s="4" t="s">
        <v>77</v>
      </c>
      <c r="D27" s="4"/>
      <c r="E27" s="4" t="s">
        <v>77</v>
      </c>
      <c r="F27" s="4"/>
      <c r="G27" s="4" t="s">
        <v>129</v>
      </c>
      <c r="H27" s="4"/>
      <c r="I27" s="4" t="s">
        <v>130</v>
      </c>
      <c r="J27" s="4"/>
      <c r="K27" s="6">
        <v>18</v>
      </c>
      <c r="L27" s="4"/>
      <c r="M27" s="6">
        <v>18</v>
      </c>
      <c r="N27" s="4"/>
      <c r="O27" s="6">
        <v>1000</v>
      </c>
      <c r="P27" s="4"/>
      <c r="Q27" s="6">
        <v>930674250</v>
      </c>
      <c r="R27" s="4"/>
      <c r="S27" s="6">
        <v>994969629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1000</v>
      </c>
      <c r="AD27" s="4"/>
      <c r="AE27" s="6">
        <v>995150</v>
      </c>
      <c r="AF27" s="4"/>
      <c r="AG27" s="6">
        <v>930674250</v>
      </c>
      <c r="AH27" s="4"/>
      <c r="AI27" s="6">
        <v>994969629</v>
      </c>
      <c r="AJ27" s="4"/>
      <c r="AK27" s="8">
        <v>2.6925612315886727E-4</v>
      </c>
    </row>
    <row r="28" spans="1:37">
      <c r="A28" s="1" t="s">
        <v>131</v>
      </c>
      <c r="C28" s="4" t="s">
        <v>77</v>
      </c>
      <c r="D28" s="4"/>
      <c r="E28" s="4" t="s">
        <v>77</v>
      </c>
      <c r="F28" s="4"/>
      <c r="G28" s="4" t="s">
        <v>132</v>
      </c>
      <c r="H28" s="4"/>
      <c r="I28" s="4" t="s">
        <v>133</v>
      </c>
      <c r="J28" s="4"/>
      <c r="K28" s="6">
        <v>15</v>
      </c>
      <c r="L28" s="4"/>
      <c r="M28" s="6">
        <v>15</v>
      </c>
      <c r="N28" s="4"/>
      <c r="O28" s="6">
        <v>0</v>
      </c>
      <c r="P28" s="4"/>
      <c r="Q28" s="6">
        <v>0</v>
      </c>
      <c r="R28" s="4"/>
      <c r="S28" s="6">
        <v>0</v>
      </c>
      <c r="T28" s="4"/>
      <c r="U28" s="6">
        <v>150000</v>
      </c>
      <c r="V28" s="4"/>
      <c r="W28" s="6">
        <v>140836900625</v>
      </c>
      <c r="X28" s="4"/>
      <c r="Y28" s="6">
        <v>0</v>
      </c>
      <c r="Z28" s="4"/>
      <c r="AA28" s="6">
        <v>0</v>
      </c>
      <c r="AB28" s="4"/>
      <c r="AC28" s="6">
        <v>150000</v>
      </c>
      <c r="AD28" s="4"/>
      <c r="AE28" s="6">
        <v>960000</v>
      </c>
      <c r="AF28" s="4"/>
      <c r="AG28" s="6">
        <v>140836900625</v>
      </c>
      <c r="AH28" s="4"/>
      <c r="AI28" s="6">
        <v>143973900000</v>
      </c>
      <c r="AJ28" s="4"/>
      <c r="AK28" s="8">
        <v>3.8961846693777266E-2</v>
      </c>
    </row>
    <row r="29" spans="1:37" ht="24.75" thickBot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>
        <f>SUM(Q9:Q28)</f>
        <v>1114523472762</v>
      </c>
      <c r="R29" s="4"/>
      <c r="S29" s="7">
        <f>SUM(S9:S28)</f>
        <v>1224818595355</v>
      </c>
      <c r="T29" s="4"/>
      <c r="U29" s="4"/>
      <c r="V29" s="4"/>
      <c r="W29" s="7">
        <f>SUM(W9:W28)</f>
        <v>275723115295</v>
      </c>
      <c r="X29" s="4"/>
      <c r="Y29" s="4"/>
      <c r="Z29" s="4"/>
      <c r="AA29" s="7">
        <f>SUM(AA9:AA28)</f>
        <v>97376000000</v>
      </c>
      <c r="AB29" s="4"/>
      <c r="AC29" s="4"/>
      <c r="AD29" s="4"/>
      <c r="AE29" s="4"/>
      <c r="AF29" s="4"/>
      <c r="AG29" s="7">
        <f>SUM(AG9:AG28)</f>
        <v>1306926924050</v>
      </c>
      <c r="AH29" s="4"/>
      <c r="AI29" s="7">
        <f>SUM(AI9:AI28)</f>
        <v>1428075390023</v>
      </c>
      <c r="AJ29" s="4"/>
      <c r="AK29" s="9">
        <f>SUM(AK9:AK28)</f>
        <v>0.3864620907902912</v>
      </c>
    </row>
    <row r="30" spans="1:37" ht="24.75" thickTop="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6"/>
      <c r="R30" s="4"/>
      <c r="S30" s="6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6"/>
      <c r="AH30" s="4"/>
      <c r="AI30" s="6"/>
      <c r="AJ30" s="4"/>
      <c r="AK30" s="4"/>
    </row>
    <row r="31" spans="1:37"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K31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K17" sqref="K17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5" t="s">
        <v>135</v>
      </c>
      <c r="C6" s="16" t="s">
        <v>136</v>
      </c>
      <c r="D6" s="16" t="s">
        <v>136</v>
      </c>
      <c r="E6" s="16" t="s">
        <v>136</v>
      </c>
      <c r="F6" s="16" t="s">
        <v>136</v>
      </c>
      <c r="G6" s="16" t="s">
        <v>136</v>
      </c>
      <c r="H6" s="16" t="s">
        <v>136</v>
      </c>
      <c r="I6" s="16" t="s">
        <v>136</v>
      </c>
      <c r="K6" s="16" t="s">
        <v>226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135</v>
      </c>
      <c r="C7" s="16" t="s">
        <v>137</v>
      </c>
      <c r="E7" s="16" t="s">
        <v>138</v>
      </c>
      <c r="G7" s="16" t="s">
        <v>139</v>
      </c>
      <c r="I7" s="16" t="s">
        <v>74</v>
      </c>
      <c r="K7" s="16" t="s">
        <v>140</v>
      </c>
      <c r="M7" s="16" t="s">
        <v>141</v>
      </c>
      <c r="O7" s="16" t="s">
        <v>142</v>
      </c>
      <c r="Q7" s="16" t="s">
        <v>140</v>
      </c>
      <c r="S7" s="16" t="s">
        <v>134</v>
      </c>
    </row>
    <row r="8" spans="1:19">
      <c r="A8" s="1" t="s">
        <v>143</v>
      </c>
      <c r="C8" s="4" t="s">
        <v>144</v>
      </c>
      <c r="D8" s="4"/>
      <c r="E8" s="4" t="s">
        <v>145</v>
      </c>
      <c r="F8" s="4"/>
      <c r="G8" s="4" t="s">
        <v>146</v>
      </c>
      <c r="H8" s="4"/>
      <c r="I8" s="6">
        <v>8</v>
      </c>
      <c r="J8" s="4"/>
      <c r="K8" s="6">
        <v>47350097204</v>
      </c>
      <c r="L8" s="4"/>
      <c r="M8" s="6">
        <v>105693343650</v>
      </c>
      <c r="N8" s="4"/>
      <c r="O8" s="6">
        <v>120016397380</v>
      </c>
      <c r="P8" s="4"/>
      <c r="Q8" s="6">
        <v>33027043474</v>
      </c>
      <c r="R8" s="4"/>
      <c r="S8" s="8">
        <v>8.9376935999004314E-3</v>
      </c>
    </row>
    <row r="9" spans="1:19">
      <c r="A9" s="1" t="s">
        <v>147</v>
      </c>
      <c r="C9" s="4" t="s">
        <v>148</v>
      </c>
      <c r="D9" s="4"/>
      <c r="E9" s="4" t="s">
        <v>145</v>
      </c>
      <c r="F9" s="4"/>
      <c r="G9" s="4" t="s">
        <v>149</v>
      </c>
      <c r="H9" s="4"/>
      <c r="I9" s="6">
        <v>8</v>
      </c>
      <c r="J9" s="4"/>
      <c r="K9" s="6">
        <v>107698103659</v>
      </c>
      <c r="L9" s="4"/>
      <c r="M9" s="6">
        <v>224591480372</v>
      </c>
      <c r="N9" s="4"/>
      <c r="O9" s="6">
        <v>303133610292</v>
      </c>
      <c r="P9" s="4"/>
      <c r="Q9" s="6">
        <v>29155973739</v>
      </c>
      <c r="R9" s="4"/>
      <c r="S9" s="8">
        <v>7.8901146598565012E-3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7">
        <f>SUM(K8:K9)</f>
        <v>155048200863</v>
      </c>
      <c r="L10" s="4"/>
      <c r="M10" s="7">
        <f>SUM(M8:M9)</f>
        <v>330284824022</v>
      </c>
      <c r="N10" s="4"/>
      <c r="O10" s="7">
        <f>SUM(O8:O9)</f>
        <v>423150007672</v>
      </c>
      <c r="P10" s="4"/>
      <c r="Q10" s="7">
        <f>SUM(Q8:Q9)</f>
        <v>62183017213</v>
      </c>
      <c r="R10" s="4"/>
      <c r="S10" s="9">
        <f>SUM(S8:S9)</f>
        <v>1.6827808259756931E-2</v>
      </c>
    </row>
    <row r="11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7"/>
  <sheetViews>
    <sheetView rightToLeft="1" workbookViewId="0">
      <selection activeCell="C23" sqref="C23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6" t="s">
        <v>151</v>
      </c>
      <c r="B6" s="16" t="s">
        <v>151</v>
      </c>
      <c r="C6" s="16" t="s">
        <v>151</v>
      </c>
      <c r="D6" s="16" t="s">
        <v>151</v>
      </c>
      <c r="E6" s="16" t="s">
        <v>151</v>
      </c>
      <c r="F6" s="16" t="s">
        <v>151</v>
      </c>
      <c r="G6" s="16" t="s">
        <v>151</v>
      </c>
      <c r="I6" s="16" t="s">
        <v>152</v>
      </c>
      <c r="J6" s="16" t="s">
        <v>152</v>
      </c>
      <c r="K6" s="16" t="s">
        <v>152</v>
      </c>
      <c r="L6" s="16" t="s">
        <v>152</v>
      </c>
      <c r="M6" s="16" t="s">
        <v>152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</row>
    <row r="7" spans="1:19" ht="24.75">
      <c r="A7" s="16" t="s">
        <v>154</v>
      </c>
      <c r="C7" s="16" t="s">
        <v>155</v>
      </c>
      <c r="E7" s="16" t="s">
        <v>73</v>
      </c>
      <c r="G7" s="16" t="s">
        <v>74</v>
      </c>
      <c r="I7" s="16" t="s">
        <v>156</v>
      </c>
      <c r="K7" s="16" t="s">
        <v>157</v>
      </c>
      <c r="M7" s="16" t="s">
        <v>158</v>
      </c>
      <c r="O7" s="16" t="s">
        <v>156</v>
      </c>
      <c r="Q7" s="16" t="s">
        <v>157</v>
      </c>
      <c r="S7" s="16" t="s">
        <v>158</v>
      </c>
    </row>
    <row r="8" spans="1:19">
      <c r="A8" s="1" t="s">
        <v>131</v>
      </c>
      <c r="C8" s="4" t="s">
        <v>227</v>
      </c>
      <c r="E8" s="4" t="s">
        <v>133</v>
      </c>
      <c r="F8" s="4"/>
      <c r="G8" s="6">
        <v>15</v>
      </c>
      <c r="H8" s="4"/>
      <c r="I8" s="6">
        <v>547291152</v>
      </c>
      <c r="J8" s="4"/>
      <c r="K8" s="6">
        <v>0</v>
      </c>
      <c r="L8" s="4"/>
      <c r="M8" s="6">
        <v>547291152</v>
      </c>
      <c r="N8" s="4"/>
      <c r="O8" s="6">
        <v>547291152</v>
      </c>
      <c r="P8" s="4"/>
      <c r="Q8" s="6">
        <v>0</v>
      </c>
      <c r="R8" s="4"/>
      <c r="S8" s="6">
        <v>547291152</v>
      </c>
    </row>
    <row r="9" spans="1:19">
      <c r="A9" s="1" t="s">
        <v>160</v>
      </c>
      <c r="C9" s="4" t="s">
        <v>227</v>
      </c>
      <c r="E9" s="4" t="s">
        <v>161</v>
      </c>
      <c r="F9" s="4"/>
      <c r="G9" s="6">
        <v>15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8784457731</v>
      </c>
      <c r="P9" s="4"/>
      <c r="Q9" s="6">
        <v>0</v>
      </c>
      <c r="R9" s="4"/>
      <c r="S9" s="6">
        <v>8784457731</v>
      </c>
    </row>
    <row r="10" spans="1:19">
      <c r="A10" s="1" t="s">
        <v>125</v>
      </c>
      <c r="C10" s="4" t="s">
        <v>227</v>
      </c>
      <c r="E10" s="4" t="s">
        <v>127</v>
      </c>
      <c r="F10" s="4"/>
      <c r="G10" s="6">
        <v>18</v>
      </c>
      <c r="H10" s="4"/>
      <c r="I10" s="6">
        <v>758658024</v>
      </c>
      <c r="J10" s="4"/>
      <c r="K10" s="6">
        <v>0</v>
      </c>
      <c r="L10" s="4"/>
      <c r="M10" s="6">
        <v>758658024</v>
      </c>
      <c r="N10" s="4"/>
      <c r="O10" s="6">
        <v>3779505975</v>
      </c>
      <c r="P10" s="4"/>
      <c r="Q10" s="6">
        <v>0</v>
      </c>
      <c r="R10" s="4"/>
      <c r="S10" s="6">
        <v>3779505975</v>
      </c>
    </row>
    <row r="11" spans="1:19">
      <c r="A11" s="1" t="s">
        <v>128</v>
      </c>
      <c r="C11" s="4" t="s">
        <v>227</v>
      </c>
      <c r="E11" s="4" t="s">
        <v>130</v>
      </c>
      <c r="F11" s="4"/>
      <c r="G11" s="6">
        <v>18</v>
      </c>
      <c r="H11" s="4"/>
      <c r="I11" s="6">
        <v>15460157</v>
      </c>
      <c r="J11" s="4"/>
      <c r="K11" s="6">
        <v>0</v>
      </c>
      <c r="L11" s="4"/>
      <c r="M11" s="6">
        <v>15460157</v>
      </c>
      <c r="N11" s="4"/>
      <c r="O11" s="6">
        <v>75292705</v>
      </c>
      <c r="P11" s="4"/>
      <c r="Q11" s="6">
        <v>0</v>
      </c>
      <c r="R11" s="4"/>
      <c r="S11" s="6">
        <v>75292705</v>
      </c>
    </row>
    <row r="12" spans="1:19">
      <c r="A12" s="1" t="s">
        <v>143</v>
      </c>
      <c r="C12" s="6">
        <v>1</v>
      </c>
      <c r="E12" s="4" t="s">
        <v>227</v>
      </c>
      <c r="F12" s="4"/>
      <c r="G12" s="6">
        <v>8</v>
      </c>
      <c r="H12" s="4"/>
      <c r="I12" s="6">
        <v>315959122</v>
      </c>
      <c r="J12" s="4"/>
      <c r="K12" s="6">
        <v>0</v>
      </c>
      <c r="L12" s="4"/>
      <c r="M12" s="6">
        <v>315959122</v>
      </c>
      <c r="N12" s="4"/>
      <c r="O12" s="6">
        <v>900403182</v>
      </c>
      <c r="P12" s="4"/>
      <c r="Q12" s="6">
        <v>0</v>
      </c>
      <c r="R12" s="4"/>
      <c r="S12" s="6">
        <v>900403182</v>
      </c>
    </row>
    <row r="13" spans="1:19">
      <c r="A13" s="1" t="s">
        <v>147</v>
      </c>
      <c r="C13" s="6">
        <v>17</v>
      </c>
      <c r="E13" s="4" t="s">
        <v>227</v>
      </c>
      <c r="F13" s="4"/>
      <c r="G13" s="6">
        <v>8</v>
      </c>
      <c r="H13" s="4"/>
      <c r="I13" s="6">
        <v>174027898</v>
      </c>
      <c r="J13" s="4"/>
      <c r="K13" s="6">
        <v>0</v>
      </c>
      <c r="L13" s="4"/>
      <c r="M13" s="6">
        <v>174027898</v>
      </c>
      <c r="N13" s="4"/>
      <c r="O13" s="6">
        <v>2116034658</v>
      </c>
      <c r="P13" s="4"/>
      <c r="Q13" s="6">
        <v>0</v>
      </c>
      <c r="R13" s="4"/>
      <c r="S13" s="6">
        <v>2116034658</v>
      </c>
    </row>
    <row r="14" spans="1:19" ht="24.75" thickBot="1">
      <c r="I14" s="7">
        <f>SUM(I8:I13)</f>
        <v>1811396353</v>
      </c>
      <c r="J14" s="4"/>
      <c r="K14" s="7">
        <f>SUM(K8:K13)</f>
        <v>0</v>
      </c>
      <c r="L14" s="4"/>
      <c r="M14" s="7">
        <f>SUM(M8:M13)</f>
        <v>1811396353</v>
      </c>
      <c r="N14" s="4"/>
      <c r="O14" s="7">
        <f>SUM(O8:O13)</f>
        <v>16202985403</v>
      </c>
      <c r="P14" s="4"/>
      <c r="Q14" s="7">
        <f>SUM(Q8:Q13)</f>
        <v>0</v>
      </c>
      <c r="R14" s="4"/>
      <c r="S14" s="7">
        <f>SUM(S8:S13)</f>
        <v>16202985403</v>
      </c>
    </row>
    <row r="15" spans="1:19" ht="24.75" thickTop="1"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7" spans="9:19"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6"/>
  <sheetViews>
    <sheetView rightToLeft="1" workbookViewId="0">
      <selection activeCell="I45" sqref="I45:Q48"/>
    </sheetView>
  </sheetViews>
  <sheetFormatPr defaultRowHeight="24"/>
  <cols>
    <col min="1" max="1" width="27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4.75">
      <c r="A6" s="15" t="s">
        <v>3</v>
      </c>
      <c r="C6" s="16" t="s">
        <v>162</v>
      </c>
      <c r="D6" s="16" t="s">
        <v>162</v>
      </c>
      <c r="E6" s="16" t="s">
        <v>162</v>
      </c>
      <c r="F6" s="16" t="s">
        <v>162</v>
      </c>
      <c r="G6" s="16" t="s">
        <v>162</v>
      </c>
      <c r="I6" s="16" t="s">
        <v>152</v>
      </c>
      <c r="J6" s="16" t="s">
        <v>152</v>
      </c>
      <c r="K6" s="16" t="s">
        <v>152</v>
      </c>
      <c r="L6" s="16" t="s">
        <v>152</v>
      </c>
      <c r="M6" s="16" t="s">
        <v>152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</row>
    <row r="7" spans="1:19" ht="24.75">
      <c r="A7" s="16" t="s">
        <v>3</v>
      </c>
      <c r="C7" s="16" t="s">
        <v>163</v>
      </c>
      <c r="E7" s="16" t="s">
        <v>164</v>
      </c>
      <c r="G7" s="16" t="s">
        <v>165</v>
      </c>
      <c r="I7" s="16" t="s">
        <v>166</v>
      </c>
      <c r="K7" s="16" t="s">
        <v>157</v>
      </c>
      <c r="M7" s="16" t="s">
        <v>167</v>
      </c>
      <c r="O7" s="16" t="s">
        <v>166</v>
      </c>
      <c r="Q7" s="16" t="s">
        <v>157</v>
      </c>
      <c r="S7" s="16" t="s">
        <v>167</v>
      </c>
    </row>
    <row r="8" spans="1:19">
      <c r="A8" s="1" t="s">
        <v>17</v>
      </c>
      <c r="C8" s="4" t="s">
        <v>168</v>
      </c>
      <c r="D8" s="4"/>
      <c r="E8" s="6">
        <v>12110123</v>
      </c>
      <c r="F8" s="4"/>
      <c r="G8" s="6">
        <v>63</v>
      </c>
      <c r="H8" s="4"/>
      <c r="I8" s="6">
        <v>0</v>
      </c>
      <c r="J8" s="4"/>
      <c r="K8" s="6">
        <v>0</v>
      </c>
      <c r="L8" s="4"/>
      <c r="M8" s="6">
        <f>I8-K8</f>
        <v>0</v>
      </c>
      <c r="N8" s="4"/>
      <c r="O8" s="6">
        <v>762937749</v>
      </c>
      <c r="P8" s="4"/>
      <c r="Q8" s="6">
        <v>0</v>
      </c>
      <c r="R8" s="4"/>
      <c r="S8" s="6">
        <f>O8-Q8</f>
        <v>762937749</v>
      </c>
    </row>
    <row r="9" spans="1:19">
      <c r="A9" s="1" t="s">
        <v>40</v>
      </c>
      <c r="C9" s="4" t="s">
        <v>169</v>
      </c>
      <c r="D9" s="4"/>
      <c r="E9" s="6">
        <v>3644694</v>
      </c>
      <c r="F9" s="4"/>
      <c r="G9" s="6">
        <v>150</v>
      </c>
      <c r="H9" s="4"/>
      <c r="I9" s="6">
        <v>0</v>
      </c>
      <c r="J9" s="4"/>
      <c r="K9" s="6">
        <v>0</v>
      </c>
      <c r="L9" s="4"/>
      <c r="M9" s="6">
        <f t="shared" ref="M9:M43" si="0">I9-K9</f>
        <v>0</v>
      </c>
      <c r="N9" s="4"/>
      <c r="O9" s="6">
        <v>546704100</v>
      </c>
      <c r="P9" s="4"/>
      <c r="Q9" s="6">
        <v>68747222</v>
      </c>
      <c r="R9" s="4"/>
      <c r="S9" s="6">
        <f t="shared" ref="S9:S42" si="1">O9-Q9</f>
        <v>477956878</v>
      </c>
    </row>
    <row r="10" spans="1:19">
      <c r="A10" s="1" t="s">
        <v>42</v>
      </c>
      <c r="C10" s="4" t="s">
        <v>168</v>
      </c>
      <c r="D10" s="4"/>
      <c r="E10" s="6">
        <v>5802574</v>
      </c>
      <c r="F10" s="4"/>
      <c r="G10" s="6">
        <v>2400</v>
      </c>
      <c r="H10" s="4"/>
      <c r="I10" s="6">
        <v>13926177400</v>
      </c>
      <c r="J10" s="4"/>
      <c r="K10" s="6">
        <v>1751195986</v>
      </c>
      <c r="L10" s="4"/>
      <c r="M10" s="6">
        <f t="shared" si="0"/>
        <v>12174981414</v>
      </c>
      <c r="N10" s="4"/>
      <c r="O10" s="6">
        <v>13926177600</v>
      </c>
      <c r="P10" s="4"/>
      <c r="Q10" s="6">
        <v>1751195986</v>
      </c>
      <c r="R10" s="4"/>
      <c r="S10" s="6">
        <f t="shared" si="1"/>
        <v>12174981614</v>
      </c>
    </row>
    <row r="11" spans="1:19">
      <c r="A11" s="1" t="s">
        <v>28</v>
      </c>
      <c r="C11" s="4" t="s">
        <v>170</v>
      </c>
      <c r="D11" s="4"/>
      <c r="E11" s="6">
        <v>2000000</v>
      </c>
      <c r="F11" s="4"/>
      <c r="G11" s="6">
        <v>700</v>
      </c>
      <c r="H11" s="4"/>
      <c r="I11" s="6">
        <v>0</v>
      </c>
      <c r="J11" s="4"/>
      <c r="K11" s="6">
        <v>0</v>
      </c>
      <c r="L11" s="4"/>
      <c r="M11" s="6">
        <f t="shared" si="0"/>
        <v>0</v>
      </c>
      <c r="N11" s="4"/>
      <c r="O11" s="6">
        <v>1400000000</v>
      </c>
      <c r="P11" s="4"/>
      <c r="Q11" s="6">
        <v>170895971</v>
      </c>
      <c r="R11" s="4"/>
      <c r="S11" s="6">
        <f t="shared" si="1"/>
        <v>1229104029</v>
      </c>
    </row>
    <row r="12" spans="1:19">
      <c r="A12" s="1" t="s">
        <v>30</v>
      </c>
      <c r="C12" s="4" t="s">
        <v>170</v>
      </c>
      <c r="D12" s="4"/>
      <c r="E12" s="6">
        <v>11103495</v>
      </c>
      <c r="F12" s="4"/>
      <c r="G12" s="6">
        <v>400</v>
      </c>
      <c r="H12" s="4"/>
      <c r="I12" s="6">
        <v>0</v>
      </c>
      <c r="J12" s="4"/>
      <c r="K12" s="6">
        <v>0</v>
      </c>
      <c r="L12" s="4"/>
      <c r="M12" s="6">
        <f t="shared" si="0"/>
        <v>0</v>
      </c>
      <c r="N12" s="4"/>
      <c r="O12" s="6">
        <v>4441398000</v>
      </c>
      <c r="P12" s="4"/>
      <c r="Q12" s="6">
        <v>542155017</v>
      </c>
      <c r="R12" s="4"/>
      <c r="S12" s="6">
        <f t="shared" si="1"/>
        <v>3899242983</v>
      </c>
    </row>
    <row r="13" spans="1:19">
      <c r="A13" s="1" t="s">
        <v>25</v>
      </c>
      <c r="C13" s="4" t="s">
        <v>171</v>
      </c>
      <c r="D13" s="4"/>
      <c r="E13" s="6">
        <v>1663269</v>
      </c>
      <c r="F13" s="4"/>
      <c r="G13" s="6">
        <v>3750</v>
      </c>
      <c r="H13" s="4"/>
      <c r="I13" s="6">
        <v>0</v>
      </c>
      <c r="J13" s="4"/>
      <c r="K13" s="6">
        <v>0</v>
      </c>
      <c r="L13" s="4"/>
      <c r="M13" s="6">
        <f t="shared" si="0"/>
        <v>0</v>
      </c>
      <c r="N13" s="4"/>
      <c r="O13" s="6">
        <v>6237258750</v>
      </c>
      <c r="P13" s="4"/>
      <c r="Q13" s="6">
        <v>741544945</v>
      </c>
      <c r="R13" s="4"/>
      <c r="S13" s="6">
        <f t="shared" si="1"/>
        <v>5495713805</v>
      </c>
    </row>
    <row r="14" spans="1:19">
      <c r="A14" s="1" t="s">
        <v>33</v>
      </c>
      <c r="C14" s="4" t="s">
        <v>172</v>
      </c>
      <c r="D14" s="4"/>
      <c r="E14" s="6">
        <v>589908</v>
      </c>
      <c r="F14" s="4"/>
      <c r="G14" s="6">
        <v>4720</v>
      </c>
      <c r="H14" s="4"/>
      <c r="I14" s="6">
        <v>0</v>
      </c>
      <c r="J14" s="4"/>
      <c r="K14" s="6">
        <v>0</v>
      </c>
      <c r="L14" s="4"/>
      <c r="M14" s="6">
        <f t="shared" si="0"/>
        <v>0</v>
      </c>
      <c r="N14" s="4"/>
      <c r="O14" s="6">
        <v>2784365760</v>
      </c>
      <c r="P14" s="4"/>
      <c r="Q14" s="6">
        <v>307111641</v>
      </c>
      <c r="R14" s="4"/>
      <c r="S14" s="6">
        <f t="shared" si="1"/>
        <v>2477254119</v>
      </c>
    </row>
    <row r="15" spans="1:19">
      <c r="A15" s="1" t="s">
        <v>60</v>
      </c>
      <c r="C15" s="4" t="s">
        <v>170</v>
      </c>
      <c r="D15" s="4"/>
      <c r="E15" s="6">
        <v>2479103</v>
      </c>
      <c r="F15" s="4"/>
      <c r="G15" s="6">
        <v>740</v>
      </c>
      <c r="H15" s="4"/>
      <c r="I15" s="6">
        <v>0</v>
      </c>
      <c r="J15" s="4"/>
      <c r="K15" s="6">
        <v>0</v>
      </c>
      <c r="L15" s="4"/>
      <c r="M15" s="6">
        <f t="shared" si="0"/>
        <v>0</v>
      </c>
      <c r="N15" s="4"/>
      <c r="O15" s="6">
        <v>1834536220</v>
      </c>
      <c r="P15" s="4"/>
      <c r="Q15" s="6">
        <v>223939178</v>
      </c>
      <c r="R15" s="4"/>
      <c r="S15" s="6">
        <f t="shared" si="1"/>
        <v>1610597042</v>
      </c>
    </row>
    <row r="16" spans="1:19">
      <c r="A16" s="1" t="s">
        <v>49</v>
      </c>
      <c r="C16" s="4" t="s">
        <v>173</v>
      </c>
      <c r="D16" s="4"/>
      <c r="E16" s="6">
        <v>1953499</v>
      </c>
      <c r="F16" s="4"/>
      <c r="G16" s="6">
        <v>100</v>
      </c>
      <c r="H16" s="4"/>
      <c r="I16" s="6">
        <v>195349900</v>
      </c>
      <c r="J16" s="4"/>
      <c r="K16" s="6">
        <v>27578809</v>
      </c>
      <c r="L16" s="4"/>
      <c r="M16" s="6">
        <f t="shared" si="0"/>
        <v>167771091</v>
      </c>
      <c r="N16" s="4"/>
      <c r="O16" s="6">
        <v>195349900</v>
      </c>
      <c r="P16" s="4"/>
      <c r="Q16" s="6">
        <v>27578809</v>
      </c>
      <c r="R16" s="4"/>
      <c r="S16" s="6">
        <f t="shared" si="1"/>
        <v>167771091</v>
      </c>
    </row>
    <row r="17" spans="1:19">
      <c r="A17" s="1" t="s">
        <v>45</v>
      </c>
      <c r="C17" s="4" t="s">
        <v>174</v>
      </c>
      <c r="D17" s="4"/>
      <c r="E17" s="6">
        <v>4004972</v>
      </c>
      <c r="F17" s="4"/>
      <c r="G17" s="6">
        <v>2400</v>
      </c>
      <c r="H17" s="4"/>
      <c r="I17" s="6">
        <v>0</v>
      </c>
      <c r="J17" s="4"/>
      <c r="K17" s="6">
        <v>0</v>
      </c>
      <c r="L17" s="4"/>
      <c r="M17" s="6">
        <f t="shared" si="0"/>
        <v>0</v>
      </c>
      <c r="N17" s="4"/>
      <c r="O17" s="6">
        <v>9611932800</v>
      </c>
      <c r="P17" s="4"/>
      <c r="Q17" s="6">
        <v>563949636</v>
      </c>
      <c r="R17" s="4"/>
      <c r="S17" s="6">
        <f t="shared" si="1"/>
        <v>9047983164</v>
      </c>
    </row>
    <row r="18" spans="1:19">
      <c r="A18" s="1" t="s">
        <v>18</v>
      </c>
      <c r="C18" s="4" t="s">
        <v>168</v>
      </c>
      <c r="D18" s="4"/>
      <c r="E18" s="6">
        <v>7477734</v>
      </c>
      <c r="F18" s="4"/>
      <c r="G18" s="6">
        <v>650</v>
      </c>
      <c r="H18" s="4"/>
      <c r="I18" s="6">
        <v>0</v>
      </c>
      <c r="J18" s="4"/>
      <c r="K18" s="6">
        <v>0</v>
      </c>
      <c r="L18" s="4"/>
      <c r="M18" s="6">
        <f t="shared" si="0"/>
        <v>0</v>
      </c>
      <c r="N18" s="4"/>
      <c r="O18" s="6">
        <v>4860527100</v>
      </c>
      <c r="P18" s="4"/>
      <c r="Q18" s="6">
        <v>0</v>
      </c>
      <c r="R18" s="4"/>
      <c r="S18" s="6">
        <f t="shared" si="1"/>
        <v>4860527100</v>
      </c>
    </row>
    <row r="19" spans="1:19">
      <c r="A19" s="1" t="s">
        <v>56</v>
      </c>
      <c r="C19" s="4" t="s">
        <v>175</v>
      </c>
      <c r="D19" s="4"/>
      <c r="E19" s="6">
        <v>5850856</v>
      </c>
      <c r="F19" s="4"/>
      <c r="G19" s="6">
        <v>1700</v>
      </c>
      <c r="H19" s="4"/>
      <c r="I19" s="6">
        <v>9946455200</v>
      </c>
      <c r="J19" s="4"/>
      <c r="K19" s="6">
        <v>134411557</v>
      </c>
      <c r="L19" s="4"/>
      <c r="M19" s="6">
        <f t="shared" si="0"/>
        <v>9812043643</v>
      </c>
      <c r="N19" s="4"/>
      <c r="O19" s="6">
        <v>9946455200</v>
      </c>
      <c r="P19" s="4"/>
      <c r="Q19" s="6">
        <v>134411557</v>
      </c>
      <c r="R19" s="4"/>
      <c r="S19" s="6">
        <f t="shared" si="1"/>
        <v>9812043643</v>
      </c>
    </row>
    <row r="20" spans="1:19">
      <c r="A20" s="1" t="s">
        <v>53</v>
      </c>
      <c r="C20" s="4" t="s">
        <v>170</v>
      </c>
      <c r="D20" s="4"/>
      <c r="E20" s="6">
        <v>9203071</v>
      </c>
      <c r="F20" s="4"/>
      <c r="G20" s="6">
        <v>330</v>
      </c>
      <c r="H20" s="4"/>
      <c r="I20" s="6">
        <v>0</v>
      </c>
      <c r="J20" s="4"/>
      <c r="K20" s="6">
        <v>0</v>
      </c>
      <c r="L20" s="4"/>
      <c r="M20" s="6">
        <f t="shared" si="0"/>
        <v>0</v>
      </c>
      <c r="N20" s="4"/>
      <c r="O20" s="6">
        <v>3037013430</v>
      </c>
      <c r="P20" s="4"/>
      <c r="Q20" s="6">
        <v>0</v>
      </c>
      <c r="R20" s="4"/>
      <c r="S20" s="6">
        <f t="shared" si="1"/>
        <v>3037013430</v>
      </c>
    </row>
    <row r="21" spans="1:19">
      <c r="A21" s="1" t="s">
        <v>51</v>
      </c>
      <c r="C21" s="4" t="s">
        <v>176</v>
      </c>
      <c r="D21" s="4"/>
      <c r="E21" s="6">
        <v>754942</v>
      </c>
      <c r="F21" s="4"/>
      <c r="G21" s="6">
        <v>3680</v>
      </c>
      <c r="H21" s="4"/>
      <c r="I21" s="6">
        <v>0</v>
      </c>
      <c r="J21" s="4"/>
      <c r="K21" s="6">
        <v>0</v>
      </c>
      <c r="L21" s="4"/>
      <c r="M21" s="6">
        <f t="shared" si="0"/>
        <v>0</v>
      </c>
      <c r="N21" s="4"/>
      <c r="O21" s="6">
        <v>2778186560</v>
      </c>
      <c r="P21" s="4"/>
      <c r="Q21" s="6">
        <v>347897538</v>
      </c>
      <c r="R21" s="4"/>
      <c r="S21" s="6">
        <f t="shared" si="1"/>
        <v>2430289022</v>
      </c>
    </row>
    <row r="22" spans="1:19">
      <c r="A22" s="1" t="s">
        <v>65</v>
      </c>
      <c r="C22" s="4" t="s">
        <v>169</v>
      </c>
      <c r="D22" s="4"/>
      <c r="E22" s="6">
        <v>4815427</v>
      </c>
      <c r="F22" s="4"/>
      <c r="G22" s="6">
        <v>2000</v>
      </c>
      <c r="H22" s="4"/>
      <c r="I22" s="6">
        <v>0</v>
      </c>
      <c r="J22" s="4"/>
      <c r="K22" s="6">
        <v>0</v>
      </c>
      <c r="L22" s="4"/>
      <c r="M22" s="6">
        <f t="shared" si="0"/>
        <v>0</v>
      </c>
      <c r="N22" s="4"/>
      <c r="O22" s="6">
        <v>9630854000</v>
      </c>
      <c r="P22" s="4"/>
      <c r="Q22" s="6">
        <v>1062269698</v>
      </c>
      <c r="R22" s="4"/>
      <c r="S22" s="6">
        <f t="shared" si="1"/>
        <v>8568584302</v>
      </c>
    </row>
    <row r="23" spans="1:19">
      <c r="A23" s="1" t="s">
        <v>54</v>
      </c>
      <c r="C23" s="4" t="s">
        <v>171</v>
      </c>
      <c r="D23" s="4"/>
      <c r="E23" s="6">
        <v>1146320</v>
      </c>
      <c r="F23" s="4"/>
      <c r="G23" s="6">
        <v>1250</v>
      </c>
      <c r="H23" s="4"/>
      <c r="I23" s="6">
        <v>0</v>
      </c>
      <c r="J23" s="4"/>
      <c r="K23" s="6">
        <v>0</v>
      </c>
      <c r="L23" s="4"/>
      <c r="M23" s="6">
        <f t="shared" si="0"/>
        <v>0</v>
      </c>
      <c r="N23" s="4"/>
      <c r="O23" s="6">
        <v>1432900000</v>
      </c>
      <c r="P23" s="4"/>
      <c r="Q23" s="6">
        <v>0</v>
      </c>
      <c r="R23" s="4"/>
      <c r="S23" s="6">
        <f t="shared" si="1"/>
        <v>1432900000</v>
      </c>
    </row>
    <row r="24" spans="1:19">
      <c r="A24" s="1" t="s">
        <v>15</v>
      </c>
      <c r="C24" s="4" t="s">
        <v>177</v>
      </c>
      <c r="D24" s="4"/>
      <c r="E24" s="6">
        <v>9160874</v>
      </c>
      <c r="F24" s="4"/>
      <c r="G24" s="6">
        <v>20</v>
      </c>
      <c r="H24" s="4"/>
      <c r="I24" s="6">
        <v>0</v>
      </c>
      <c r="J24" s="4"/>
      <c r="K24" s="6">
        <v>0</v>
      </c>
      <c r="L24" s="4"/>
      <c r="M24" s="6">
        <f t="shared" si="0"/>
        <v>0</v>
      </c>
      <c r="N24" s="4"/>
      <c r="O24" s="6">
        <v>183217480</v>
      </c>
      <c r="P24" s="4"/>
      <c r="Q24" s="6">
        <v>0</v>
      </c>
      <c r="R24" s="4"/>
      <c r="S24" s="6">
        <f t="shared" si="1"/>
        <v>183217480</v>
      </c>
    </row>
    <row r="25" spans="1:19">
      <c r="A25" s="1" t="s">
        <v>19</v>
      </c>
      <c r="C25" s="4" t="s">
        <v>178</v>
      </c>
      <c r="D25" s="4"/>
      <c r="E25" s="6">
        <v>800654</v>
      </c>
      <c r="F25" s="4"/>
      <c r="G25" s="6">
        <v>11000</v>
      </c>
      <c r="H25" s="4"/>
      <c r="I25" s="6">
        <v>0</v>
      </c>
      <c r="J25" s="4"/>
      <c r="K25" s="6">
        <v>0</v>
      </c>
      <c r="L25" s="4"/>
      <c r="M25" s="6">
        <f t="shared" si="0"/>
        <v>0</v>
      </c>
      <c r="N25" s="4"/>
      <c r="O25" s="6">
        <v>8807194000</v>
      </c>
      <c r="P25" s="4"/>
      <c r="Q25" s="6">
        <v>0</v>
      </c>
      <c r="R25" s="4"/>
      <c r="S25" s="6">
        <f t="shared" si="1"/>
        <v>8807194000</v>
      </c>
    </row>
    <row r="26" spans="1:19">
      <c r="A26" s="1" t="s">
        <v>50</v>
      </c>
      <c r="C26" s="4" t="s">
        <v>179</v>
      </c>
      <c r="D26" s="4"/>
      <c r="E26" s="6">
        <v>824555</v>
      </c>
      <c r="F26" s="4"/>
      <c r="G26" s="6">
        <v>5700</v>
      </c>
      <c r="H26" s="4"/>
      <c r="I26" s="6">
        <v>0</v>
      </c>
      <c r="J26" s="4"/>
      <c r="K26" s="6">
        <v>0</v>
      </c>
      <c r="L26" s="4"/>
      <c r="M26" s="6">
        <f t="shared" si="0"/>
        <v>0</v>
      </c>
      <c r="N26" s="4"/>
      <c r="O26" s="6">
        <v>4699963500</v>
      </c>
      <c r="P26" s="4"/>
      <c r="Q26" s="6">
        <v>0</v>
      </c>
      <c r="R26" s="4"/>
      <c r="S26" s="6">
        <f t="shared" si="1"/>
        <v>4699963500</v>
      </c>
    </row>
    <row r="27" spans="1:19">
      <c r="A27" s="1" t="s">
        <v>64</v>
      </c>
      <c r="C27" s="4" t="s">
        <v>178</v>
      </c>
      <c r="D27" s="4"/>
      <c r="E27" s="6">
        <v>5166679</v>
      </c>
      <c r="F27" s="4"/>
      <c r="G27" s="6">
        <v>2200</v>
      </c>
      <c r="H27" s="4"/>
      <c r="I27" s="6">
        <v>0</v>
      </c>
      <c r="J27" s="4"/>
      <c r="K27" s="6">
        <v>0</v>
      </c>
      <c r="L27" s="4"/>
      <c r="M27" s="6">
        <f t="shared" si="0"/>
        <v>0</v>
      </c>
      <c r="N27" s="4"/>
      <c r="O27" s="6">
        <v>11366693800</v>
      </c>
      <c r="P27" s="4"/>
      <c r="Q27" s="6">
        <v>1375499972</v>
      </c>
      <c r="R27" s="4"/>
      <c r="S27" s="6">
        <f t="shared" si="1"/>
        <v>9991193828</v>
      </c>
    </row>
    <row r="28" spans="1:19">
      <c r="A28" s="1" t="s">
        <v>63</v>
      </c>
      <c r="C28" s="4" t="s">
        <v>180</v>
      </c>
      <c r="D28" s="4"/>
      <c r="E28" s="6">
        <v>715408</v>
      </c>
      <c r="F28" s="4"/>
      <c r="G28" s="6">
        <v>7650</v>
      </c>
      <c r="H28" s="4"/>
      <c r="I28" s="6">
        <v>0</v>
      </c>
      <c r="J28" s="4"/>
      <c r="K28" s="6">
        <v>0</v>
      </c>
      <c r="L28" s="4"/>
      <c r="M28" s="6">
        <f t="shared" si="0"/>
        <v>0</v>
      </c>
      <c r="N28" s="4"/>
      <c r="O28" s="6">
        <v>5472871200</v>
      </c>
      <c r="P28" s="4"/>
      <c r="Q28" s="6">
        <v>163640667</v>
      </c>
      <c r="R28" s="4"/>
      <c r="S28" s="6">
        <f t="shared" si="1"/>
        <v>5309230533</v>
      </c>
    </row>
    <row r="29" spans="1:19">
      <c r="A29" s="1" t="s">
        <v>57</v>
      </c>
      <c r="C29" s="4" t="s">
        <v>181</v>
      </c>
      <c r="D29" s="4"/>
      <c r="E29" s="6">
        <v>39</v>
      </c>
      <c r="F29" s="4"/>
      <c r="G29" s="6">
        <v>2400</v>
      </c>
      <c r="H29" s="4"/>
      <c r="I29" s="6">
        <v>0</v>
      </c>
      <c r="J29" s="4"/>
      <c r="K29" s="6">
        <v>0</v>
      </c>
      <c r="L29" s="4"/>
      <c r="M29" s="6">
        <f t="shared" si="0"/>
        <v>0</v>
      </c>
      <c r="N29" s="4"/>
      <c r="O29" s="6">
        <v>93600</v>
      </c>
      <c r="P29" s="4"/>
      <c r="Q29" s="6">
        <v>1015</v>
      </c>
      <c r="R29" s="4"/>
      <c r="S29" s="6">
        <f t="shared" si="1"/>
        <v>92585</v>
      </c>
    </row>
    <row r="30" spans="1:19">
      <c r="A30" s="1" t="s">
        <v>47</v>
      </c>
      <c r="C30" s="4" t="s">
        <v>168</v>
      </c>
      <c r="D30" s="4"/>
      <c r="E30" s="6">
        <v>20714387</v>
      </c>
      <c r="F30" s="4"/>
      <c r="G30" s="6">
        <v>50</v>
      </c>
      <c r="H30" s="4"/>
      <c r="I30" s="6">
        <v>0</v>
      </c>
      <c r="J30" s="4"/>
      <c r="K30" s="6">
        <v>0</v>
      </c>
      <c r="L30" s="4"/>
      <c r="M30" s="6">
        <f t="shared" si="0"/>
        <v>0</v>
      </c>
      <c r="N30" s="4"/>
      <c r="O30" s="6">
        <v>1035719350</v>
      </c>
      <c r="P30" s="4"/>
      <c r="Q30" s="6">
        <v>97078598</v>
      </c>
      <c r="R30" s="4"/>
      <c r="S30" s="6">
        <f t="shared" si="1"/>
        <v>938640752</v>
      </c>
    </row>
    <row r="31" spans="1:19">
      <c r="A31" s="1" t="s">
        <v>46</v>
      </c>
      <c r="C31" s="4" t="s">
        <v>182</v>
      </c>
      <c r="D31" s="4"/>
      <c r="E31" s="6">
        <v>2765140</v>
      </c>
      <c r="F31" s="4"/>
      <c r="G31" s="6">
        <v>1200</v>
      </c>
      <c r="H31" s="4"/>
      <c r="I31" s="6">
        <v>0</v>
      </c>
      <c r="J31" s="4"/>
      <c r="K31" s="6">
        <v>0</v>
      </c>
      <c r="L31" s="4"/>
      <c r="M31" s="6">
        <f t="shared" si="0"/>
        <v>0</v>
      </c>
      <c r="N31" s="4"/>
      <c r="O31" s="6">
        <v>3318168000</v>
      </c>
      <c r="P31" s="4"/>
      <c r="Q31" s="6">
        <v>253952137</v>
      </c>
      <c r="R31" s="4"/>
      <c r="S31" s="6">
        <f t="shared" si="1"/>
        <v>3064215863</v>
      </c>
    </row>
    <row r="32" spans="1:19">
      <c r="A32" s="1" t="s">
        <v>29</v>
      </c>
      <c r="C32" s="4" t="s">
        <v>183</v>
      </c>
      <c r="D32" s="4"/>
      <c r="E32" s="6">
        <v>2732631</v>
      </c>
      <c r="F32" s="4"/>
      <c r="G32" s="6">
        <v>1800</v>
      </c>
      <c r="H32" s="4"/>
      <c r="I32" s="6">
        <v>0</v>
      </c>
      <c r="J32" s="4"/>
      <c r="K32" s="6">
        <v>0</v>
      </c>
      <c r="L32" s="4"/>
      <c r="M32" s="6">
        <f t="shared" si="0"/>
        <v>0</v>
      </c>
      <c r="N32" s="4"/>
      <c r="O32" s="6">
        <v>4918735800</v>
      </c>
      <c r="P32" s="4"/>
      <c r="Q32" s="6">
        <v>507584530</v>
      </c>
      <c r="R32" s="4"/>
      <c r="S32" s="6">
        <f t="shared" si="1"/>
        <v>4411151270</v>
      </c>
    </row>
    <row r="33" spans="1:19">
      <c r="A33" s="1" t="s">
        <v>34</v>
      </c>
      <c r="C33" s="4" t="s">
        <v>184</v>
      </c>
      <c r="D33" s="4"/>
      <c r="E33" s="6">
        <v>1091408</v>
      </c>
      <c r="F33" s="4"/>
      <c r="G33" s="6">
        <v>3000</v>
      </c>
      <c r="H33" s="4"/>
      <c r="I33" s="6">
        <v>0</v>
      </c>
      <c r="J33" s="4"/>
      <c r="K33" s="6">
        <v>0</v>
      </c>
      <c r="L33" s="4"/>
      <c r="M33" s="6">
        <f t="shared" si="0"/>
        <v>0</v>
      </c>
      <c r="N33" s="4"/>
      <c r="O33" s="6">
        <v>3274224000</v>
      </c>
      <c r="P33" s="4"/>
      <c r="Q33" s="6">
        <v>308735762</v>
      </c>
      <c r="R33" s="4"/>
      <c r="S33" s="6">
        <f t="shared" si="1"/>
        <v>2965488238</v>
      </c>
    </row>
    <row r="34" spans="1:19">
      <c r="A34" s="1" t="s">
        <v>16</v>
      </c>
      <c r="C34" s="4" t="s">
        <v>169</v>
      </c>
      <c r="D34" s="4"/>
      <c r="E34" s="6">
        <v>1412218</v>
      </c>
      <c r="F34" s="4"/>
      <c r="G34" s="6">
        <v>200</v>
      </c>
      <c r="H34" s="4"/>
      <c r="I34" s="6">
        <v>0</v>
      </c>
      <c r="J34" s="4"/>
      <c r="K34" s="6">
        <v>0</v>
      </c>
      <c r="L34" s="4"/>
      <c r="M34" s="6">
        <f t="shared" si="0"/>
        <v>0</v>
      </c>
      <c r="N34" s="4"/>
      <c r="O34" s="6">
        <v>282443600</v>
      </c>
      <c r="P34" s="4"/>
      <c r="Q34" s="6">
        <v>0</v>
      </c>
      <c r="R34" s="4"/>
      <c r="S34" s="6">
        <f t="shared" si="1"/>
        <v>282443600</v>
      </c>
    </row>
    <row r="35" spans="1:19">
      <c r="A35" s="1" t="s">
        <v>52</v>
      </c>
      <c r="C35" s="4" t="s">
        <v>168</v>
      </c>
      <c r="D35" s="4"/>
      <c r="E35" s="6">
        <v>6904845</v>
      </c>
      <c r="F35" s="4"/>
      <c r="G35" s="6">
        <v>4350</v>
      </c>
      <c r="H35" s="4"/>
      <c r="I35" s="6">
        <v>0</v>
      </c>
      <c r="J35" s="4"/>
      <c r="K35" s="6">
        <v>0</v>
      </c>
      <c r="L35" s="4"/>
      <c r="M35" s="6">
        <f t="shared" si="0"/>
        <v>0</v>
      </c>
      <c r="N35" s="4"/>
      <c r="O35" s="6">
        <v>30036075750</v>
      </c>
      <c r="P35" s="4"/>
      <c r="Q35" s="6">
        <v>3776991561</v>
      </c>
      <c r="R35" s="4"/>
      <c r="S35" s="6">
        <f t="shared" si="1"/>
        <v>26259084189</v>
      </c>
    </row>
    <row r="36" spans="1:19">
      <c r="A36" s="1" t="s">
        <v>24</v>
      </c>
      <c r="C36" s="4" t="s">
        <v>185</v>
      </c>
      <c r="D36" s="4"/>
      <c r="E36" s="6">
        <v>619339</v>
      </c>
      <c r="F36" s="4"/>
      <c r="G36" s="6">
        <v>14350</v>
      </c>
      <c r="H36" s="4"/>
      <c r="I36" s="6">
        <v>0</v>
      </c>
      <c r="J36" s="4"/>
      <c r="K36" s="6">
        <v>0</v>
      </c>
      <c r="L36" s="4"/>
      <c r="M36" s="6">
        <f t="shared" si="0"/>
        <v>0</v>
      </c>
      <c r="N36" s="4"/>
      <c r="O36" s="6">
        <v>8887514650</v>
      </c>
      <c r="P36" s="4"/>
      <c r="Q36" s="6">
        <v>0</v>
      </c>
      <c r="R36" s="4"/>
      <c r="S36" s="6">
        <f t="shared" si="1"/>
        <v>8887514650</v>
      </c>
    </row>
    <row r="37" spans="1:19">
      <c r="A37" s="1" t="s">
        <v>27</v>
      </c>
      <c r="C37" s="4" t="s">
        <v>186</v>
      </c>
      <c r="D37" s="4"/>
      <c r="E37" s="6">
        <v>4594037</v>
      </c>
      <c r="F37" s="4"/>
      <c r="G37" s="6">
        <v>650</v>
      </c>
      <c r="H37" s="4"/>
      <c r="I37" s="6">
        <v>0</v>
      </c>
      <c r="J37" s="4"/>
      <c r="K37" s="6">
        <v>0</v>
      </c>
      <c r="L37" s="4"/>
      <c r="M37" s="6">
        <f t="shared" si="0"/>
        <v>0</v>
      </c>
      <c r="N37" s="4"/>
      <c r="O37" s="6">
        <v>2986124050</v>
      </c>
      <c r="P37" s="4"/>
      <c r="Q37" s="6">
        <v>231941082</v>
      </c>
      <c r="R37" s="4"/>
      <c r="S37" s="6">
        <f t="shared" si="1"/>
        <v>2754182968</v>
      </c>
    </row>
    <row r="38" spans="1:19">
      <c r="A38" s="1" t="s">
        <v>48</v>
      </c>
      <c r="C38" s="4" t="s">
        <v>187</v>
      </c>
      <c r="D38" s="4"/>
      <c r="E38" s="6">
        <v>15007</v>
      </c>
      <c r="F38" s="4"/>
      <c r="G38" s="6">
        <v>350</v>
      </c>
      <c r="H38" s="4"/>
      <c r="I38" s="6">
        <v>0</v>
      </c>
      <c r="J38" s="4"/>
      <c r="K38" s="6">
        <v>0</v>
      </c>
      <c r="L38" s="4"/>
      <c r="M38" s="6">
        <f t="shared" si="0"/>
        <v>0</v>
      </c>
      <c r="N38" s="4"/>
      <c r="O38" s="6">
        <v>5252450</v>
      </c>
      <c r="P38" s="4"/>
      <c r="Q38" s="6">
        <v>465573</v>
      </c>
      <c r="R38" s="4"/>
      <c r="S38" s="6">
        <f t="shared" si="1"/>
        <v>4786877</v>
      </c>
    </row>
    <row r="39" spans="1:19">
      <c r="A39" s="1" t="s">
        <v>22</v>
      </c>
      <c r="C39" s="4" t="s">
        <v>188</v>
      </c>
      <c r="D39" s="4"/>
      <c r="E39" s="6">
        <v>2805925</v>
      </c>
      <c r="F39" s="4"/>
      <c r="G39" s="6">
        <v>1250</v>
      </c>
      <c r="H39" s="4"/>
      <c r="I39" s="6">
        <v>0</v>
      </c>
      <c r="J39" s="4"/>
      <c r="K39" s="6">
        <v>0</v>
      </c>
      <c r="L39" s="4"/>
      <c r="M39" s="6">
        <f t="shared" si="0"/>
        <v>0</v>
      </c>
      <c r="N39" s="4"/>
      <c r="O39" s="6">
        <v>3507406250</v>
      </c>
      <c r="P39" s="4"/>
      <c r="Q39" s="6">
        <v>0</v>
      </c>
      <c r="R39" s="4"/>
      <c r="S39" s="6">
        <f t="shared" si="1"/>
        <v>3507406250</v>
      </c>
    </row>
    <row r="40" spans="1:19">
      <c r="A40" s="1" t="s">
        <v>26</v>
      </c>
      <c r="C40" s="4" t="s">
        <v>189</v>
      </c>
      <c r="D40" s="4"/>
      <c r="E40" s="6">
        <v>562425</v>
      </c>
      <c r="F40" s="4"/>
      <c r="G40" s="6">
        <v>9400</v>
      </c>
      <c r="H40" s="4"/>
      <c r="I40" s="6">
        <v>0</v>
      </c>
      <c r="J40" s="4"/>
      <c r="K40" s="6">
        <v>0</v>
      </c>
      <c r="L40" s="4"/>
      <c r="M40" s="6">
        <f t="shared" si="0"/>
        <v>0</v>
      </c>
      <c r="N40" s="4"/>
      <c r="O40" s="6">
        <v>5286795000</v>
      </c>
      <c r="P40" s="4"/>
      <c r="Q40" s="6">
        <v>0</v>
      </c>
      <c r="R40" s="4"/>
      <c r="S40" s="6">
        <f t="shared" si="1"/>
        <v>5286795000</v>
      </c>
    </row>
    <row r="41" spans="1:19">
      <c r="A41" s="1" t="s">
        <v>38</v>
      </c>
      <c r="C41" s="4" t="s">
        <v>179</v>
      </c>
      <c r="D41" s="4"/>
      <c r="E41" s="6">
        <v>2905886</v>
      </c>
      <c r="F41" s="4"/>
      <c r="G41" s="6">
        <v>1260</v>
      </c>
      <c r="H41" s="4"/>
      <c r="I41" s="6">
        <v>0</v>
      </c>
      <c r="J41" s="4"/>
      <c r="K41" s="6">
        <v>0</v>
      </c>
      <c r="L41" s="4"/>
      <c r="M41" s="6">
        <f t="shared" si="0"/>
        <v>0</v>
      </c>
      <c r="N41" s="4"/>
      <c r="O41" s="6">
        <v>3661416360</v>
      </c>
      <c r="P41" s="4"/>
      <c r="Q41" s="6">
        <v>214821979</v>
      </c>
      <c r="R41" s="4"/>
      <c r="S41" s="6">
        <f t="shared" si="1"/>
        <v>3446594381</v>
      </c>
    </row>
    <row r="42" spans="1:19">
      <c r="A42" s="1" t="s">
        <v>190</v>
      </c>
      <c r="C42" s="4" t="s">
        <v>191</v>
      </c>
      <c r="D42" s="4"/>
      <c r="E42" s="6">
        <v>1143913</v>
      </c>
      <c r="F42" s="4"/>
      <c r="G42" s="6">
        <v>513</v>
      </c>
      <c r="H42" s="4"/>
      <c r="I42" s="6">
        <v>0</v>
      </c>
      <c r="J42" s="4"/>
      <c r="K42" s="6">
        <v>0</v>
      </c>
      <c r="L42" s="4"/>
      <c r="M42" s="6">
        <f t="shared" si="0"/>
        <v>0</v>
      </c>
      <c r="N42" s="4"/>
      <c r="O42" s="6">
        <v>586827369</v>
      </c>
      <c r="P42" s="4"/>
      <c r="Q42" s="6">
        <v>61202854</v>
      </c>
      <c r="R42" s="4"/>
      <c r="S42" s="6">
        <f t="shared" si="1"/>
        <v>525624515</v>
      </c>
    </row>
    <row r="43" spans="1:19">
      <c r="A43" s="1" t="s">
        <v>35</v>
      </c>
      <c r="C43" s="4" t="s">
        <v>192</v>
      </c>
      <c r="D43" s="4"/>
      <c r="E43" s="6">
        <v>1023077</v>
      </c>
      <c r="F43" s="4"/>
      <c r="G43" s="6">
        <v>3200</v>
      </c>
      <c r="H43" s="4"/>
      <c r="I43" s="6">
        <v>0</v>
      </c>
      <c r="J43" s="4"/>
      <c r="K43" s="6">
        <v>0</v>
      </c>
      <c r="L43" s="4"/>
      <c r="M43" s="6">
        <f t="shared" si="0"/>
        <v>0</v>
      </c>
      <c r="N43" s="4"/>
      <c r="O43" s="6">
        <v>3273846400</v>
      </c>
      <c r="P43" s="4"/>
      <c r="Q43" s="6">
        <v>192082542</v>
      </c>
      <c r="R43" s="4"/>
      <c r="S43" s="6">
        <f>O43-Q43</f>
        <v>3081763858</v>
      </c>
    </row>
    <row r="44" spans="1:19" ht="24.75" thickBot="1">
      <c r="C44" s="4"/>
      <c r="D44" s="4"/>
      <c r="E44" s="4"/>
      <c r="F44" s="4"/>
      <c r="G44" s="4"/>
      <c r="H44" s="4"/>
      <c r="I44" s="7">
        <f>SUM(I8:I43)</f>
        <v>24067982500</v>
      </c>
      <c r="J44" s="4"/>
      <c r="K44" s="7">
        <f>SUM(K8:K43)</f>
        <v>1913186352</v>
      </c>
      <c r="L44" s="4"/>
      <c r="M44" s="7">
        <f>SUM(M8:M43)</f>
        <v>22154796148</v>
      </c>
      <c r="N44" s="4"/>
      <c r="O44" s="7">
        <f>SUM(O8:O43)</f>
        <v>175017179778</v>
      </c>
      <c r="P44" s="4"/>
      <c r="Q44" s="7">
        <f>SUM(Q8:Q43)</f>
        <v>13125695470</v>
      </c>
      <c r="R44" s="4"/>
      <c r="S44" s="7">
        <f>SUM(S8:S43)</f>
        <v>161891484308</v>
      </c>
    </row>
    <row r="45" spans="1:19" ht="24.75" thickTop="1">
      <c r="C45" s="4"/>
      <c r="D45" s="4"/>
      <c r="E45" s="4"/>
      <c r="F45" s="4"/>
      <c r="G45" s="4"/>
      <c r="H45" s="4"/>
      <c r="I45" s="6"/>
      <c r="J45" s="4"/>
      <c r="K45" s="4"/>
      <c r="L45" s="4"/>
      <c r="M45" s="4"/>
      <c r="N45" s="4"/>
      <c r="O45" s="6"/>
      <c r="P45" s="4"/>
      <c r="Q45" s="6"/>
      <c r="R45" s="4"/>
      <c r="S45" s="4"/>
    </row>
    <row r="46" spans="1:19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workbookViewId="0">
      <selection activeCell="E24" sqref="E24"/>
    </sheetView>
  </sheetViews>
  <sheetFormatPr defaultRowHeight="24"/>
  <cols>
    <col min="1" max="1" width="34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5" t="s">
        <v>3</v>
      </c>
      <c r="C6" s="16" t="s">
        <v>152</v>
      </c>
      <c r="D6" s="16" t="s">
        <v>152</v>
      </c>
      <c r="E6" s="16" t="s">
        <v>152</v>
      </c>
      <c r="F6" s="16" t="s">
        <v>152</v>
      </c>
      <c r="G6" s="16" t="s">
        <v>152</v>
      </c>
      <c r="H6" s="16" t="s">
        <v>152</v>
      </c>
      <c r="I6" s="16" t="s">
        <v>152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</row>
    <row r="7" spans="1:17" ht="24.75">
      <c r="A7" s="16" t="s">
        <v>3</v>
      </c>
      <c r="C7" s="16" t="s">
        <v>7</v>
      </c>
      <c r="E7" s="16" t="s">
        <v>193</v>
      </c>
      <c r="G7" s="16" t="s">
        <v>194</v>
      </c>
      <c r="I7" s="16" t="s">
        <v>195</v>
      </c>
      <c r="K7" s="16" t="s">
        <v>7</v>
      </c>
      <c r="M7" s="16" t="s">
        <v>193</v>
      </c>
      <c r="O7" s="16" t="s">
        <v>194</v>
      </c>
      <c r="Q7" s="16" t="s">
        <v>195</v>
      </c>
    </row>
    <row r="8" spans="1:17">
      <c r="A8" s="1" t="s">
        <v>41</v>
      </c>
      <c r="C8" s="11">
        <v>2201544</v>
      </c>
      <c r="D8" s="11"/>
      <c r="E8" s="11">
        <v>8723141025</v>
      </c>
      <c r="F8" s="11"/>
      <c r="G8" s="11">
        <v>9064538416</v>
      </c>
      <c r="H8" s="11"/>
      <c r="I8" s="11">
        <f>E8-G8</f>
        <v>-341397391</v>
      </c>
      <c r="J8" s="11"/>
      <c r="K8" s="11">
        <v>2201544</v>
      </c>
      <c r="L8" s="11"/>
      <c r="M8" s="11">
        <v>8723141025</v>
      </c>
      <c r="N8" s="11"/>
      <c r="O8" s="11">
        <v>10451202271</v>
      </c>
      <c r="P8" s="11"/>
      <c r="Q8" s="11">
        <f t="shared" ref="Q8:Q71" si="0">M8-O8</f>
        <v>-1728061246</v>
      </c>
    </row>
    <row r="9" spans="1:17">
      <c r="A9" s="1" t="s">
        <v>17</v>
      </c>
      <c r="C9" s="11">
        <v>12110123</v>
      </c>
      <c r="D9" s="11"/>
      <c r="E9" s="11">
        <v>44396393928</v>
      </c>
      <c r="F9" s="11"/>
      <c r="G9" s="11">
        <v>41302610512</v>
      </c>
      <c r="H9" s="11"/>
      <c r="I9" s="11">
        <f t="shared" ref="I9:I72" si="1">E9-G9</f>
        <v>3093783416</v>
      </c>
      <c r="J9" s="11"/>
      <c r="K9" s="11">
        <v>12110123</v>
      </c>
      <c r="L9" s="11"/>
      <c r="M9" s="11">
        <v>44396393928</v>
      </c>
      <c r="N9" s="11"/>
      <c r="O9" s="11">
        <v>47995776191</v>
      </c>
      <c r="P9" s="11"/>
      <c r="Q9" s="11">
        <f t="shared" si="0"/>
        <v>-3599382263</v>
      </c>
    </row>
    <row r="10" spans="1:17">
      <c r="A10" s="1" t="s">
        <v>40</v>
      </c>
      <c r="C10" s="11">
        <v>3644694</v>
      </c>
      <c r="D10" s="11"/>
      <c r="E10" s="11">
        <v>18586031402</v>
      </c>
      <c r="F10" s="11"/>
      <c r="G10" s="11">
        <v>18803411886</v>
      </c>
      <c r="H10" s="11"/>
      <c r="I10" s="11">
        <f t="shared" si="1"/>
        <v>-217380484</v>
      </c>
      <c r="J10" s="11"/>
      <c r="K10" s="11">
        <v>3644694</v>
      </c>
      <c r="L10" s="11"/>
      <c r="M10" s="11">
        <v>18586031402</v>
      </c>
      <c r="N10" s="11"/>
      <c r="O10" s="11">
        <v>17846937756</v>
      </c>
      <c r="P10" s="11"/>
      <c r="Q10" s="11">
        <f t="shared" si="0"/>
        <v>739093646</v>
      </c>
    </row>
    <row r="11" spans="1:17">
      <c r="A11" s="1" t="s">
        <v>59</v>
      </c>
      <c r="C11" s="11">
        <v>3384079</v>
      </c>
      <c r="D11" s="11"/>
      <c r="E11" s="11">
        <v>51232863007</v>
      </c>
      <c r="F11" s="11"/>
      <c r="G11" s="11">
        <v>51300141881</v>
      </c>
      <c r="H11" s="11"/>
      <c r="I11" s="11">
        <f t="shared" si="1"/>
        <v>-67278874</v>
      </c>
      <c r="J11" s="11"/>
      <c r="K11" s="11">
        <v>3384079</v>
      </c>
      <c r="L11" s="11"/>
      <c r="M11" s="11">
        <v>51232863007</v>
      </c>
      <c r="N11" s="11"/>
      <c r="O11" s="11">
        <v>46725178409</v>
      </c>
      <c r="P11" s="11"/>
      <c r="Q11" s="11">
        <f t="shared" si="0"/>
        <v>4507684598</v>
      </c>
    </row>
    <row r="12" spans="1:17">
      <c r="A12" s="1" t="s">
        <v>42</v>
      </c>
      <c r="C12" s="11">
        <v>5802574</v>
      </c>
      <c r="D12" s="11"/>
      <c r="E12" s="11">
        <v>64948228189</v>
      </c>
      <c r="F12" s="11"/>
      <c r="G12" s="11">
        <v>78849225519</v>
      </c>
      <c r="H12" s="11"/>
      <c r="I12" s="11">
        <f t="shared" si="1"/>
        <v>-13900997330</v>
      </c>
      <c r="J12" s="11"/>
      <c r="K12" s="11">
        <v>5802574</v>
      </c>
      <c r="L12" s="11"/>
      <c r="M12" s="11">
        <v>64948228189</v>
      </c>
      <c r="N12" s="11"/>
      <c r="O12" s="11">
        <v>67370808637</v>
      </c>
      <c r="P12" s="11"/>
      <c r="Q12" s="11">
        <f t="shared" si="0"/>
        <v>-2422580448</v>
      </c>
    </row>
    <row r="13" spans="1:17">
      <c r="A13" s="1" t="s">
        <v>43</v>
      </c>
      <c r="C13" s="11">
        <v>6291977</v>
      </c>
      <c r="D13" s="11"/>
      <c r="E13" s="11">
        <v>87438465521</v>
      </c>
      <c r="F13" s="11"/>
      <c r="G13" s="11">
        <v>87375920123</v>
      </c>
      <c r="H13" s="11"/>
      <c r="I13" s="11">
        <f t="shared" si="1"/>
        <v>62545398</v>
      </c>
      <c r="J13" s="11"/>
      <c r="K13" s="11">
        <v>6291977</v>
      </c>
      <c r="L13" s="11"/>
      <c r="M13" s="11">
        <v>87438465521</v>
      </c>
      <c r="N13" s="11"/>
      <c r="O13" s="11">
        <v>78994836876</v>
      </c>
      <c r="P13" s="11"/>
      <c r="Q13" s="11">
        <f t="shared" si="0"/>
        <v>8443628645</v>
      </c>
    </row>
    <row r="14" spans="1:17">
      <c r="A14" s="1" t="s">
        <v>28</v>
      </c>
      <c r="C14" s="11">
        <v>2815869</v>
      </c>
      <c r="D14" s="11"/>
      <c r="E14" s="11">
        <v>53043221280</v>
      </c>
      <c r="F14" s="11"/>
      <c r="G14" s="11">
        <v>51713683708</v>
      </c>
      <c r="H14" s="11"/>
      <c r="I14" s="11">
        <f t="shared" si="1"/>
        <v>1329537572</v>
      </c>
      <c r="J14" s="11"/>
      <c r="K14" s="11">
        <v>2815869</v>
      </c>
      <c r="L14" s="11"/>
      <c r="M14" s="11">
        <v>53043221280</v>
      </c>
      <c r="N14" s="11"/>
      <c r="O14" s="11">
        <v>51932678643</v>
      </c>
      <c r="P14" s="11"/>
      <c r="Q14" s="11">
        <f t="shared" si="0"/>
        <v>1110542637</v>
      </c>
    </row>
    <row r="15" spans="1:17">
      <c r="A15" s="1" t="s">
        <v>30</v>
      </c>
      <c r="C15" s="11">
        <v>20435991</v>
      </c>
      <c r="D15" s="11"/>
      <c r="E15" s="11">
        <v>101571984267</v>
      </c>
      <c r="F15" s="11"/>
      <c r="G15" s="11">
        <v>95967064333</v>
      </c>
      <c r="H15" s="11"/>
      <c r="I15" s="11">
        <f t="shared" si="1"/>
        <v>5604919934</v>
      </c>
      <c r="J15" s="11"/>
      <c r="K15" s="11">
        <v>20435991</v>
      </c>
      <c r="L15" s="11"/>
      <c r="M15" s="11">
        <v>101571984267</v>
      </c>
      <c r="N15" s="11"/>
      <c r="O15" s="11">
        <v>113078318658</v>
      </c>
      <c r="P15" s="11"/>
      <c r="Q15" s="11">
        <f t="shared" si="0"/>
        <v>-11506334391</v>
      </c>
    </row>
    <row r="16" spans="1:17">
      <c r="A16" s="1" t="s">
        <v>62</v>
      </c>
      <c r="C16" s="11">
        <v>621795</v>
      </c>
      <c r="D16" s="11"/>
      <c r="E16" s="11">
        <v>2612070821</v>
      </c>
      <c r="F16" s="11"/>
      <c r="G16" s="11">
        <v>2877851808</v>
      </c>
      <c r="H16" s="11"/>
      <c r="I16" s="11">
        <f t="shared" si="1"/>
        <v>-265780987</v>
      </c>
      <c r="J16" s="11"/>
      <c r="K16" s="11">
        <v>621795</v>
      </c>
      <c r="L16" s="11"/>
      <c r="M16" s="11">
        <v>2612070821</v>
      </c>
      <c r="N16" s="11"/>
      <c r="O16" s="11">
        <v>2398827935</v>
      </c>
      <c r="P16" s="11"/>
      <c r="Q16" s="11">
        <f t="shared" si="0"/>
        <v>213242886</v>
      </c>
    </row>
    <row r="17" spans="1:17">
      <c r="A17" s="1" t="s">
        <v>25</v>
      </c>
      <c r="C17" s="11">
        <v>1663269</v>
      </c>
      <c r="D17" s="11"/>
      <c r="E17" s="11">
        <v>108973784734</v>
      </c>
      <c r="F17" s="11"/>
      <c r="G17" s="11">
        <v>111205837676</v>
      </c>
      <c r="H17" s="11"/>
      <c r="I17" s="11">
        <f t="shared" si="1"/>
        <v>-2232052942</v>
      </c>
      <c r="J17" s="11"/>
      <c r="K17" s="11">
        <v>1663269</v>
      </c>
      <c r="L17" s="11"/>
      <c r="M17" s="11">
        <v>108973784734</v>
      </c>
      <c r="N17" s="11"/>
      <c r="O17" s="11">
        <v>103716060026</v>
      </c>
      <c r="P17" s="11"/>
      <c r="Q17" s="11">
        <f t="shared" si="0"/>
        <v>5257724708</v>
      </c>
    </row>
    <row r="18" spans="1:17">
      <c r="A18" s="1" t="s">
        <v>33</v>
      </c>
      <c r="C18" s="11">
        <v>589908</v>
      </c>
      <c r="D18" s="11"/>
      <c r="E18" s="11">
        <v>19744022255</v>
      </c>
      <c r="F18" s="11"/>
      <c r="G18" s="11">
        <v>18295619078</v>
      </c>
      <c r="H18" s="11"/>
      <c r="I18" s="11">
        <f t="shared" si="1"/>
        <v>1448403177</v>
      </c>
      <c r="J18" s="11"/>
      <c r="K18" s="11">
        <v>589908</v>
      </c>
      <c r="L18" s="11"/>
      <c r="M18" s="11">
        <v>19744022255</v>
      </c>
      <c r="N18" s="11"/>
      <c r="O18" s="11">
        <v>16430873288</v>
      </c>
      <c r="P18" s="11"/>
      <c r="Q18" s="11">
        <f t="shared" si="0"/>
        <v>3313148967</v>
      </c>
    </row>
    <row r="19" spans="1:17">
      <c r="A19" s="1" t="s">
        <v>60</v>
      </c>
      <c r="C19" s="11">
        <v>2479103</v>
      </c>
      <c r="D19" s="11"/>
      <c r="E19" s="11">
        <v>36398484019</v>
      </c>
      <c r="F19" s="11"/>
      <c r="G19" s="11">
        <v>34353071579</v>
      </c>
      <c r="H19" s="11"/>
      <c r="I19" s="11">
        <f t="shared" si="1"/>
        <v>2045412440</v>
      </c>
      <c r="J19" s="11"/>
      <c r="K19" s="11">
        <v>2479103</v>
      </c>
      <c r="L19" s="11"/>
      <c r="M19" s="11">
        <v>36398484019</v>
      </c>
      <c r="N19" s="11"/>
      <c r="O19" s="11">
        <v>43371019915</v>
      </c>
      <c r="P19" s="11"/>
      <c r="Q19" s="11">
        <f t="shared" si="0"/>
        <v>-6972535896</v>
      </c>
    </row>
    <row r="20" spans="1:17">
      <c r="A20" s="1" t="s">
        <v>44</v>
      </c>
      <c r="C20" s="11">
        <v>1656167</v>
      </c>
      <c r="D20" s="11"/>
      <c r="E20" s="11">
        <v>51677758991</v>
      </c>
      <c r="F20" s="11"/>
      <c r="G20" s="11">
        <v>47380882566</v>
      </c>
      <c r="H20" s="11"/>
      <c r="I20" s="11">
        <f t="shared" si="1"/>
        <v>4296876425</v>
      </c>
      <c r="J20" s="11"/>
      <c r="K20" s="11">
        <v>1656167</v>
      </c>
      <c r="L20" s="11"/>
      <c r="M20" s="11">
        <v>51677758991</v>
      </c>
      <c r="N20" s="11"/>
      <c r="O20" s="11">
        <v>52612865834</v>
      </c>
      <c r="P20" s="11"/>
      <c r="Q20" s="11">
        <f t="shared" si="0"/>
        <v>-935106843</v>
      </c>
    </row>
    <row r="21" spans="1:17">
      <c r="A21" s="1" t="s">
        <v>49</v>
      </c>
      <c r="C21" s="11">
        <v>1953499</v>
      </c>
      <c r="D21" s="11"/>
      <c r="E21" s="11">
        <v>24972521257</v>
      </c>
      <c r="F21" s="11"/>
      <c r="G21" s="11">
        <v>27244515803</v>
      </c>
      <c r="H21" s="11"/>
      <c r="I21" s="11">
        <f t="shared" si="1"/>
        <v>-2271994546</v>
      </c>
      <c r="J21" s="11"/>
      <c r="K21" s="11">
        <v>1953499</v>
      </c>
      <c r="L21" s="11"/>
      <c r="M21" s="11">
        <v>24972521257</v>
      </c>
      <c r="N21" s="11"/>
      <c r="O21" s="11">
        <v>24739496175</v>
      </c>
      <c r="P21" s="11"/>
      <c r="Q21" s="11">
        <f t="shared" si="0"/>
        <v>233025082</v>
      </c>
    </row>
    <row r="22" spans="1:17">
      <c r="A22" s="1" t="s">
        <v>45</v>
      </c>
      <c r="C22" s="11">
        <v>4004972</v>
      </c>
      <c r="D22" s="11"/>
      <c r="E22" s="11">
        <v>67122061143</v>
      </c>
      <c r="F22" s="11"/>
      <c r="G22" s="11">
        <v>66126775539</v>
      </c>
      <c r="H22" s="11"/>
      <c r="I22" s="11">
        <f t="shared" si="1"/>
        <v>995285604</v>
      </c>
      <c r="J22" s="11"/>
      <c r="K22" s="11">
        <v>4004972</v>
      </c>
      <c r="L22" s="11"/>
      <c r="M22" s="11">
        <v>67122061143</v>
      </c>
      <c r="N22" s="11"/>
      <c r="O22" s="11">
        <v>70110426155</v>
      </c>
      <c r="P22" s="11"/>
      <c r="Q22" s="11">
        <f t="shared" si="0"/>
        <v>-2988365012</v>
      </c>
    </row>
    <row r="23" spans="1:17">
      <c r="A23" s="1" t="s">
        <v>18</v>
      </c>
      <c r="C23" s="11">
        <v>7477734</v>
      </c>
      <c r="D23" s="11"/>
      <c r="E23" s="11">
        <v>43558795088</v>
      </c>
      <c r="F23" s="11"/>
      <c r="G23" s="11">
        <v>47498413074</v>
      </c>
      <c r="H23" s="11"/>
      <c r="I23" s="11">
        <f t="shared" si="1"/>
        <v>-3939617986</v>
      </c>
      <c r="J23" s="11"/>
      <c r="K23" s="11">
        <v>7477734</v>
      </c>
      <c r="L23" s="11"/>
      <c r="M23" s="11">
        <v>43558795088</v>
      </c>
      <c r="N23" s="11"/>
      <c r="O23" s="11">
        <v>36613551856</v>
      </c>
      <c r="P23" s="11"/>
      <c r="Q23" s="11">
        <f t="shared" si="0"/>
        <v>6945243232</v>
      </c>
    </row>
    <row r="24" spans="1:17">
      <c r="A24" s="1" t="s">
        <v>56</v>
      </c>
      <c r="C24" s="11">
        <v>10583460</v>
      </c>
      <c r="D24" s="11"/>
      <c r="E24" s="11">
        <v>55863793473</v>
      </c>
      <c r="F24" s="11"/>
      <c r="G24" s="11">
        <v>63918317040</v>
      </c>
      <c r="H24" s="11"/>
      <c r="I24" s="11">
        <f t="shared" si="1"/>
        <v>-8054523567</v>
      </c>
      <c r="J24" s="11"/>
      <c r="K24" s="11">
        <v>10583460</v>
      </c>
      <c r="L24" s="11"/>
      <c r="M24" s="11">
        <v>55863793473</v>
      </c>
      <c r="N24" s="11"/>
      <c r="O24" s="11">
        <v>63627514870</v>
      </c>
      <c r="P24" s="11"/>
      <c r="Q24" s="11">
        <f t="shared" si="0"/>
        <v>-7763721397</v>
      </c>
    </row>
    <row r="25" spans="1:17">
      <c r="A25" s="1" t="s">
        <v>53</v>
      </c>
      <c r="C25" s="11">
        <v>9203071</v>
      </c>
      <c r="D25" s="11"/>
      <c r="E25" s="11">
        <v>35513750008</v>
      </c>
      <c r="F25" s="11"/>
      <c r="G25" s="11">
        <v>42082238546</v>
      </c>
      <c r="H25" s="11"/>
      <c r="I25" s="11">
        <f t="shared" si="1"/>
        <v>-6568488538</v>
      </c>
      <c r="J25" s="11"/>
      <c r="K25" s="11">
        <v>9203071</v>
      </c>
      <c r="L25" s="11"/>
      <c r="M25" s="11">
        <v>35513750008</v>
      </c>
      <c r="N25" s="11"/>
      <c r="O25" s="11">
        <v>49217922474</v>
      </c>
      <c r="P25" s="11"/>
      <c r="Q25" s="11">
        <f t="shared" si="0"/>
        <v>-13704172466</v>
      </c>
    </row>
    <row r="26" spans="1:17">
      <c r="A26" s="1" t="s">
        <v>51</v>
      </c>
      <c r="C26" s="11">
        <v>754942</v>
      </c>
      <c r="D26" s="11"/>
      <c r="E26" s="11">
        <v>26093149806</v>
      </c>
      <c r="F26" s="11"/>
      <c r="G26" s="11">
        <v>27691608509</v>
      </c>
      <c r="H26" s="11"/>
      <c r="I26" s="11">
        <f t="shared" si="1"/>
        <v>-1598458703</v>
      </c>
      <c r="J26" s="11"/>
      <c r="K26" s="11">
        <v>754942</v>
      </c>
      <c r="L26" s="11"/>
      <c r="M26" s="11">
        <v>26093149806</v>
      </c>
      <c r="N26" s="11"/>
      <c r="O26" s="11">
        <v>36579806598</v>
      </c>
      <c r="P26" s="11"/>
      <c r="Q26" s="11">
        <f t="shared" si="0"/>
        <v>-10486656792</v>
      </c>
    </row>
    <row r="27" spans="1:17">
      <c r="A27" s="1" t="s">
        <v>65</v>
      </c>
      <c r="C27" s="11">
        <v>4815427</v>
      </c>
      <c r="D27" s="11"/>
      <c r="E27" s="11">
        <v>86161953768</v>
      </c>
      <c r="F27" s="11"/>
      <c r="G27" s="11">
        <v>78550981185</v>
      </c>
      <c r="H27" s="11"/>
      <c r="I27" s="11">
        <f t="shared" si="1"/>
        <v>7610972583</v>
      </c>
      <c r="J27" s="11"/>
      <c r="K27" s="11">
        <v>4815427</v>
      </c>
      <c r="L27" s="11"/>
      <c r="M27" s="11">
        <v>86161953768</v>
      </c>
      <c r="N27" s="11"/>
      <c r="O27" s="11">
        <v>88411738107</v>
      </c>
      <c r="P27" s="11"/>
      <c r="Q27" s="11">
        <f t="shared" si="0"/>
        <v>-2249784339</v>
      </c>
    </row>
    <row r="28" spans="1:17">
      <c r="A28" s="1" t="s">
        <v>54</v>
      </c>
      <c r="C28" s="11">
        <v>1146320</v>
      </c>
      <c r="D28" s="11"/>
      <c r="E28" s="11">
        <v>21080738826</v>
      </c>
      <c r="F28" s="11"/>
      <c r="G28" s="11">
        <v>22015128330</v>
      </c>
      <c r="H28" s="11"/>
      <c r="I28" s="11">
        <f t="shared" si="1"/>
        <v>-934389504</v>
      </c>
      <c r="J28" s="11"/>
      <c r="K28" s="11">
        <v>1146320</v>
      </c>
      <c r="L28" s="11"/>
      <c r="M28" s="11">
        <v>21080738826</v>
      </c>
      <c r="N28" s="11"/>
      <c r="O28" s="11">
        <v>23097652756</v>
      </c>
      <c r="P28" s="11"/>
      <c r="Q28" s="11">
        <f t="shared" si="0"/>
        <v>-2016913930</v>
      </c>
    </row>
    <row r="29" spans="1:17">
      <c r="A29" s="1" t="s">
        <v>32</v>
      </c>
      <c r="C29" s="11">
        <v>1156086</v>
      </c>
      <c r="D29" s="11"/>
      <c r="E29" s="11">
        <v>3200542297</v>
      </c>
      <c r="F29" s="11"/>
      <c r="G29" s="11">
        <v>3332701136</v>
      </c>
      <c r="H29" s="11"/>
      <c r="I29" s="11">
        <f t="shared" si="1"/>
        <v>-132158839</v>
      </c>
      <c r="J29" s="11"/>
      <c r="K29" s="11">
        <v>1156086</v>
      </c>
      <c r="L29" s="11"/>
      <c r="M29" s="11">
        <v>3200542297</v>
      </c>
      <c r="N29" s="11"/>
      <c r="O29" s="11">
        <v>1752626376</v>
      </c>
      <c r="P29" s="11"/>
      <c r="Q29" s="11">
        <f t="shared" si="0"/>
        <v>1447915921</v>
      </c>
    </row>
    <row r="30" spans="1:17">
      <c r="A30" s="1" t="s">
        <v>15</v>
      </c>
      <c r="C30" s="11">
        <v>9160874</v>
      </c>
      <c r="D30" s="11"/>
      <c r="E30" s="11">
        <v>15726695463</v>
      </c>
      <c r="F30" s="11"/>
      <c r="G30" s="11">
        <v>13896315736</v>
      </c>
      <c r="H30" s="11"/>
      <c r="I30" s="11">
        <f t="shared" si="1"/>
        <v>1830379727</v>
      </c>
      <c r="J30" s="11"/>
      <c r="K30" s="11">
        <v>9160874</v>
      </c>
      <c r="L30" s="11"/>
      <c r="M30" s="11">
        <v>15726695463</v>
      </c>
      <c r="N30" s="11"/>
      <c r="O30" s="11">
        <v>19823706544</v>
      </c>
      <c r="P30" s="11"/>
      <c r="Q30" s="11">
        <f t="shared" si="0"/>
        <v>-4097011081</v>
      </c>
    </row>
    <row r="31" spans="1:17">
      <c r="A31" s="1" t="s">
        <v>19</v>
      </c>
      <c r="C31" s="11">
        <v>800654</v>
      </c>
      <c r="D31" s="11"/>
      <c r="E31" s="11">
        <v>57622443869</v>
      </c>
      <c r="F31" s="11"/>
      <c r="G31" s="11">
        <v>57940799913</v>
      </c>
      <c r="H31" s="11"/>
      <c r="I31" s="11">
        <f t="shared" si="1"/>
        <v>-318356044</v>
      </c>
      <c r="J31" s="11"/>
      <c r="K31" s="11">
        <v>800654</v>
      </c>
      <c r="L31" s="11"/>
      <c r="M31" s="11">
        <v>57622443869</v>
      </c>
      <c r="N31" s="11"/>
      <c r="O31" s="11">
        <v>67093536164</v>
      </c>
      <c r="P31" s="11"/>
      <c r="Q31" s="11">
        <f t="shared" si="0"/>
        <v>-9471092295</v>
      </c>
    </row>
    <row r="32" spans="1:17">
      <c r="A32" s="1" t="s">
        <v>50</v>
      </c>
      <c r="C32" s="11">
        <v>824555</v>
      </c>
      <c r="D32" s="11"/>
      <c r="E32" s="11">
        <v>46334752189</v>
      </c>
      <c r="F32" s="11"/>
      <c r="G32" s="11">
        <v>44580703548</v>
      </c>
      <c r="H32" s="11"/>
      <c r="I32" s="11">
        <f t="shared" si="1"/>
        <v>1754048641</v>
      </c>
      <c r="J32" s="11"/>
      <c r="K32" s="11">
        <v>824555</v>
      </c>
      <c r="L32" s="11"/>
      <c r="M32" s="11">
        <v>46334752189</v>
      </c>
      <c r="N32" s="11"/>
      <c r="O32" s="11">
        <v>42859440863</v>
      </c>
      <c r="P32" s="11"/>
      <c r="Q32" s="11">
        <f t="shared" si="0"/>
        <v>3475311326</v>
      </c>
    </row>
    <row r="33" spans="1:17">
      <c r="A33" s="1" t="s">
        <v>21</v>
      </c>
      <c r="C33" s="11">
        <v>282524</v>
      </c>
      <c r="D33" s="11"/>
      <c r="E33" s="11">
        <v>48709406832</v>
      </c>
      <c r="F33" s="11"/>
      <c r="G33" s="11">
        <v>46765973395</v>
      </c>
      <c r="H33" s="11"/>
      <c r="I33" s="11">
        <f t="shared" si="1"/>
        <v>1943433437</v>
      </c>
      <c r="J33" s="11"/>
      <c r="K33" s="11">
        <v>282524</v>
      </c>
      <c r="L33" s="11"/>
      <c r="M33" s="11">
        <v>48709406832</v>
      </c>
      <c r="N33" s="11"/>
      <c r="O33" s="11">
        <v>44227152836</v>
      </c>
      <c r="P33" s="11"/>
      <c r="Q33" s="11">
        <f t="shared" si="0"/>
        <v>4482253996</v>
      </c>
    </row>
    <row r="34" spans="1:17">
      <c r="A34" s="1" t="s">
        <v>61</v>
      </c>
      <c r="C34" s="11">
        <v>4227113</v>
      </c>
      <c r="D34" s="11"/>
      <c r="E34" s="11">
        <v>128159831168</v>
      </c>
      <c r="F34" s="11"/>
      <c r="G34" s="11">
        <v>125050379526</v>
      </c>
      <c r="H34" s="11"/>
      <c r="I34" s="11">
        <f t="shared" si="1"/>
        <v>3109451642</v>
      </c>
      <c r="J34" s="11"/>
      <c r="K34" s="11">
        <v>4227113</v>
      </c>
      <c r="L34" s="11"/>
      <c r="M34" s="11">
        <v>128159831168</v>
      </c>
      <c r="N34" s="11"/>
      <c r="O34" s="11">
        <v>115260828317</v>
      </c>
      <c r="P34" s="11"/>
      <c r="Q34" s="11">
        <f t="shared" si="0"/>
        <v>12899002851</v>
      </c>
    </row>
    <row r="35" spans="1:17">
      <c r="A35" s="1" t="s">
        <v>64</v>
      </c>
      <c r="C35" s="11">
        <v>5166679</v>
      </c>
      <c r="D35" s="11"/>
      <c r="E35" s="11">
        <v>72416715365</v>
      </c>
      <c r="F35" s="11"/>
      <c r="G35" s="11">
        <v>78323043214</v>
      </c>
      <c r="H35" s="11"/>
      <c r="I35" s="11">
        <f t="shared" si="1"/>
        <v>-5906327849</v>
      </c>
      <c r="J35" s="11"/>
      <c r="K35" s="11">
        <v>5166679</v>
      </c>
      <c r="L35" s="11"/>
      <c r="M35" s="11">
        <v>72416715365</v>
      </c>
      <c r="N35" s="11"/>
      <c r="O35" s="11">
        <v>87362292791</v>
      </c>
      <c r="P35" s="11"/>
      <c r="Q35" s="11">
        <f t="shared" si="0"/>
        <v>-14945577426</v>
      </c>
    </row>
    <row r="36" spans="1:17">
      <c r="A36" s="1" t="s">
        <v>63</v>
      </c>
      <c r="C36" s="11">
        <v>715408</v>
      </c>
      <c r="D36" s="11"/>
      <c r="E36" s="11">
        <v>32144039772</v>
      </c>
      <c r="F36" s="11"/>
      <c r="G36" s="11">
        <v>30935082524</v>
      </c>
      <c r="H36" s="11"/>
      <c r="I36" s="11">
        <f t="shared" si="1"/>
        <v>1208957248</v>
      </c>
      <c r="J36" s="11"/>
      <c r="K36" s="11">
        <v>715408</v>
      </c>
      <c r="L36" s="11"/>
      <c r="M36" s="11">
        <v>32144039772</v>
      </c>
      <c r="N36" s="11"/>
      <c r="O36" s="11">
        <v>29086089086</v>
      </c>
      <c r="P36" s="11"/>
      <c r="Q36" s="11">
        <f t="shared" si="0"/>
        <v>3057950686</v>
      </c>
    </row>
    <row r="37" spans="1:17">
      <c r="A37" s="1" t="s">
        <v>57</v>
      </c>
      <c r="C37" s="11">
        <v>39</v>
      </c>
      <c r="D37" s="11"/>
      <c r="E37" s="11">
        <v>432262</v>
      </c>
      <c r="F37" s="11"/>
      <c r="G37" s="11">
        <v>477621</v>
      </c>
      <c r="H37" s="11"/>
      <c r="I37" s="11">
        <f t="shared" si="1"/>
        <v>-45359</v>
      </c>
      <c r="J37" s="11"/>
      <c r="K37" s="11">
        <v>39</v>
      </c>
      <c r="L37" s="11"/>
      <c r="M37" s="11">
        <v>432262</v>
      </c>
      <c r="N37" s="11"/>
      <c r="O37" s="11">
        <v>586171</v>
      </c>
      <c r="P37" s="11"/>
      <c r="Q37" s="11">
        <f t="shared" si="0"/>
        <v>-153909</v>
      </c>
    </row>
    <row r="38" spans="1:17">
      <c r="A38" s="1" t="s">
        <v>47</v>
      </c>
      <c r="C38" s="11">
        <v>20714387</v>
      </c>
      <c r="D38" s="11"/>
      <c r="E38" s="11">
        <v>26130152088</v>
      </c>
      <c r="F38" s="11"/>
      <c r="G38" s="11">
        <v>27489167090</v>
      </c>
      <c r="H38" s="11"/>
      <c r="I38" s="11">
        <f t="shared" si="1"/>
        <v>-1359015002</v>
      </c>
      <c r="J38" s="11"/>
      <c r="K38" s="11">
        <v>20714387</v>
      </c>
      <c r="L38" s="11"/>
      <c r="M38" s="11">
        <v>26130152088</v>
      </c>
      <c r="N38" s="11"/>
      <c r="O38" s="11">
        <v>28395177091</v>
      </c>
      <c r="P38" s="11"/>
      <c r="Q38" s="11">
        <f t="shared" si="0"/>
        <v>-2265025003</v>
      </c>
    </row>
    <row r="39" spans="1:17">
      <c r="A39" s="1" t="s">
        <v>46</v>
      </c>
      <c r="C39" s="11">
        <v>2765140</v>
      </c>
      <c r="D39" s="11"/>
      <c r="E39" s="11">
        <v>32269590275</v>
      </c>
      <c r="F39" s="11"/>
      <c r="G39" s="11">
        <v>31939747785</v>
      </c>
      <c r="H39" s="11"/>
      <c r="I39" s="11">
        <f t="shared" si="1"/>
        <v>329842490</v>
      </c>
      <c r="J39" s="11"/>
      <c r="K39" s="11">
        <v>2765140</v>
      </c>
      <c r="L39" s="11"/>
      <c r="M39" s="11">
        <v>32269590275</v>
      </c>
      <c r="N39" s="11"/>
      <c r="O39" s="11">
        <v>35045764565</v>
      </c>
      <c r="P39" s="11"/>
      <c r="Q39" s="11">
        <f t="shared" si="0"/>
        <v>-2776174290</v>
      </c>
    </row>
    <row r="40" spans="1:17">
      <c r="A40" s="1" t="s">
        <v>29</v>
      </c>
      <c r="C40" s="11">
        <v>2732631</v>
      </c>
      <c r="D40" s="11"/>
      <c r="E40" s="11">
        <v>41397506926</v>
      </c>
      <c r="F40" s="11"/>
      <c r="G40" s="11">
        <v>50144224268</v>
      </c>
      <c r="H40" s="11"/>
      <c r="I40" s="11">
        <f t="shared" si="1"/>
        <v>-8746717342</v>
      </c>
      <c r="J40" s="11"/>
      <c r="K40" s="11">
        <v>2732631</v>
      </c>
      <c r="L40" s="11"/>
      <c r="M40" s="11">
        <v>41397506926</v>
      </c>
      <c r="N40" s="11"/>
      <c r="O40" s="11">
        <v>55413985649</v>
      </c>
      <c r="P40" s="11"/>
      <c r="Q40" s="11">
        <f t="shared" si="0"/>
        <v>-14016478723</v>
      </c>
    </row>
    <row r="41" spans="1:17">
      <c r="A41" s="1" t="s">
        <v>34</v>
      </c>
      <c r="C41" s="11">
        <v>1091408</v>
      </c>
      <c r="D41" s="11"/>
      <c r="E41" s="11">
        <v>12433115842</v>
      </c>
      <c r="F41" s="11"/>
      <c r="G41" s="11">
        <v>7163371823</v>
      </c>
      <c r="H41" s="11"/>
      <c r="I41" s="11">
        <f t="shared" si="1"/>
        <v>5269744019</v>
      </c>
      <c r="J41" s="11"/>
      <c r="K41" s="11">
        <v>1091408</v>
      </c>
      <c r="L41" s="11"/>
      <c r="M41" s="11">
        <v>12433115842</v>
      </c>
      <c r="N41" s="11"/>
      <c r="O41" s="11">
        <v>5210526403</v>
      </c>
      <c r="P41" s="11"/>
      <c r="Q41" s="11">
        <f t="shared" si="0"/>
        <v>7222589439</v>
      </c>
    </row>
    <row r="42" spans="1:17">
      <c r="A42" s="1" t="s">
        <v>16</v>
      </c>
      <c r="C42" s="11">
        <v>1977105</v>
      </c>
      <c r="D42" s="11"/>
      <c r="E42" s="11">
        <v>8156166084</v>
      </c>
      <c r="F42" s="11"/>
      <c r="G42" s="11">
        <v>8057899023</v>
      </c>
      <c r="H42" s="11"/>
      <c r="I42" s="11">
        <f t="shared" si="1"/>
        <v>98267061</v>
      </c>
      <c r="J42" s="11"/>
      <c r="K42" s="11">
        <v>1977105</v>
      </c>
      <c r="L42" s="11"/>
      <c r="M42" s="11">
        <v>8156166084</v>
      </c>
      <c r="N42" s="11"/>
      <c r="O42" s="11">
        <v>7664831553</v>
      </c>
      <c r="P42" s="11"/>
      <c r="Q42" s="11">
        <f t="shared" si="0"/>
        <v>491334531</v>
      </c>
    </row>
    <row r="43" spans="1:17">
      <c r="A43" s="1" t="s">
        <v>23</v>
      </c>
      <c r="C43" s="11">
        <v>114343</v>
      </c>
      <c r="D43" s="11"/>
      <c r="E43" s="11">
        <v>4477172143</v>
      </c>
      <c r="F43" s="11"/>
      <c r="G43" s="11">
        <v>4839756026</v>
      </c>
      <c r="H43" s="11"/>
      <c r="I43" s="11">
        <f t="shared" si="1"/>
        <v>-362583883</v>
      </c>
      <c r="J43" s="11"/>
      <c r="K43" s="11">
        <v>114343</v>
      </c>
      <c r="L43" s="11"/>
      <c r="M43" s="11">
        <v>4477172143</v>
      </c>
      <c r="N43" s="11"/>
      <c r="O43" s="11">
        <v>4811340361</v>
      </c>
      <c r="P43" s="11"/>
      <c r="Q43" s="11">
        <f t="shared" si="0"/>
        <v>-334168218</v>
      </c>
    </row>
    <row r="44" spans="1:17">
      <c r="A44" s="1" t="s">
        <v>52</v>
      </c>
      <c r="C44" s="11">
        <v>6904845</v>
      </c>
      <c r="D44" s="11"/>
      <c r="E44" s="11">
        <v>115723013364</v>
      </c>
      <c r="F44" s="11"/>
      <c r="G44" s="11">
        <v>115723013364</v>
      </c>
      <c r="H44" s="11"/>
      <c r="I44" s="11">
        <f t="shared" si="1"/>
        <v>0</v>
      </c>
      <c r="J44" s="11"/>
      <c r="K44" s="11">
        <v>6904845</v>
      </c>
      <c r="L44" s="11"/>
      <c r="M44" s="11">
        <v>115723013364</v>
      </c>
      <c r="N44" s="11"/>
      <c r="O44" s="11">
        <v>76942762740</v>
      </c>
      <c r="P44" s="11"/>
      <c r="Q44" s="11">
        <f t="shared" si="0"/>
        <v>38780250624</v>
      </c>
    </row>
    <row r="45" spans="1:17">
      <c r="A45" s="1" t="s">
        <v>58</v>
      </c>
      <c r="C45" s="11">
        <v>487852</v>
      </c>
      <c r="D45" s="11"/>
      <c r="E45" s="11">
        <v>1104229511</v>
      </c>
      <c r="F45" s="11"/>
      <c r="G45" s="11">
        <v>990751380</v>
      </c>
      <c r="H45" s="11"/>
      <c r="I45" s="11">
        <f t="shared" si="1"/>
        <v>113478131</v>
      </c>
      <c r="J45" s="11"/>
      <c r="K45" s="11">
        <v>487852</v>
      </c>
      <c r="L45" s="11"/>
      <c r="M45" s="11">
        <v>1104229537</v>
      </c>
      <c r="N45" s="11"/>
      <c r="O45" s="11">
        <v>1063978721</v>
      </c>
      <c r="P45" s="11"/>
      <c r="Q45" s="11">
        <f t="shared" si="0"/>
        <v>40250816</v>
      </c>
    </row>
    <row r="46" spans="1:17">
      <c r="A46" s="1" t="s">
        <v>24</v>
      </c>
      <c r="C46" s="11">
        <v>619339</v>
      </c>
      <c r="D46" s="11"/>
      <c r="E46" s="11">
        <v>64803732982</v>
      </c>
      <c r="F46" s="11"/>
      <c r="G46" s="11">
        <v>66915425972</v>
      </c>
      <c r="H46" s="11"/>
      <c r="I46" s="11">
        <f t="shared" si="1"/>
        <v>-2111692990</v>
      </c>
      <c r="J46" s="11"/>
      <c r="K46" s="11">
        <v>619339</v>
      </c>
      <c r="L46" s="11"/>
      <c r="M46" s="11">
        <v>64803732982</v>
      </c>
      <c r="N46" s="11"/>
      <c r="O46" s="11">
        <v>67081652534</v>
      </c>
      <c r="P46" s="11"/>
      <c r="Q46" s="11">
        <f t="shared" si="0"/>
        <v>-2277919552</v>
      </c>
    </row>
    <row r="47" spans="1:17">
      <c r="A47" s="1" t="s">
        <v>27</v>
      </c>
      <c r="C47" s="11">
        <v>4594037</v>
      </c>
      <c r="D47" s="11"/>
      <c r="E47" s="11">
        <v>22550376845</v>
      </c>
      <c r="F47" s="11"/>
      <c r="G47" s="11">
        <v>22061739680</v>
      </c>
      <c r="H47" s="11"/>
      <c r="I47" s="11">
        <f t="shared" si="1"/>
        <v>488637165</v>
      </c>
      <c r="J47" s="11"/>
      <c r="K47" s="11">
        <v>4594037</v>
      </c>
      <c r="L47" s="11"/>
      <c r="M47" s="11">
        <v>22550376845</v>
      </c>
      <c r="N47" s="11"/>
      <c r="O47" s="11">
        <v>18349010564</v>
      </c>
      <c r="P47" s="11"/>
      <c r="Q47" s="11">
        <f t="shared" si="0"/>
        <v>4201366281</v>
      </c>
    </row>
    <row r="48" spans="1:17">
      <c r="A48" s="1" t="s">
        <v>66</v>
      </c>
      <c r="C48" s="11">
        <v>1091408</v>
      </c>
      <c r="D48" s="11"/>
      <c r="E48" s="11">
        <v>11348201746</v>
      </c>
      <c r="F48" s="11"/>
      <c r="G48" s="11">
        <v>17192950224</v>
      </c>
      <c r="H48" s="11"/>
      <c r="I48" s="11">
        <f t="shared" si="1"/>
        <v>-5844748478</v>
      </c>
      <c r="J48" s="11"/>
      <c r="K48" s="11">
        <v>1091408</v>
      </c>
      <c r="L48" s="11"/>
      <c r="M48" s="11">
        <v>11348201720</v>
      </c>
      <c r="N48" s="11"/>
      <c r="O48" s="11">
        <v>17192950224</v>
      </c>
      <c r="P48" s="11"/>
      <c r="Q48" s="11">
        <f t="shared" si="0"/>
        <v>-5844748504</v>
      </c>
    </row>
    <row r="49" spans="1:17">
      <c r="A49" s="1" t="s">
        <v>48</v>
      </c>
      <c r="C49" s="11">
        <v>15007</v>
      </c>
      <c r="D49" s="11"/>
      <c r="E49" s="11">
        <v>172299531</v>
      </c>
      <c r="F49" s="11"/>
      <c r="G49" s="11">
        <v>197062927</v>
      </c>
      <c r="H49" s="11"/>
      <c r="I49" s="11">
        <f t="shared" si="1"/>
        <v>-24763396</v>
      </c>
      <c r="J49" s="11"/>
      <c r="K49" s="11">
        <v>15007</v>
      </c>
      <c r="L49" s="11"/>
      <c r="M49" s="11">
        <v>172299531</v>
      </c>
      <c r="N49" s="11"/>
      <c r="O49" s="11">
        <v>205715198</v>
      </c>
      <c r="P49" s="11"/>
      <c r="Q49" s="11">
        <f t="shared" si="0"/>
        <v>-33415667</v>
      </c>
    </row>
    <row r="50" spans="1:17">
      <c r="A50" s="1" t="s">
        <v>22</v>
      </c>
      <c r="C50" s="11">
        <v>2805925</v>
      </c>
      <c r="D50" s="11"/>
      <c r="E50" s="11">
        <v>26665036374</v>
      </c>
      <c r="F50" s="11"/>
      <c r="G50" s="11">
        <v>26553467184</v>
      </c>
      <c r="H50" s="11"/>
      <c r="I50" s="11">
        <f t="shared" si="1"/>
        <v>111569190</v>
      </c>
      <c r="J50" s="11"/>
      <c r="K50" s="11">
        <v>2805925</v>
      </c>
      <c r="L50" s="11"/>
      <c r="M50" s="11">
        <v>26665036374</v>
      </c>
      <c r="N50" s="11"/>
      <c r="O50" s="11">
        <v>29649512202</v>
      </c>
      <c r="P50" s="11"/>
      <c r="Q50" s="11">
        <f t="shared" si="0"/>
        <v>-2984475828</v>
      </c>
    </row>
    <row r="51" spans="1:17">
      <c r="A51" s="1" t="s">
        <v>26</v>
      </c>
      <c r="C51" s="11">
        <v>562425</v>
      </c>
      <c r="D51" s="11"/>
      <c r="E51" s="11">
        <v>38213020344</v>
      </c>
      <c r="F51" s="11"/>
      <c r="G51" s="11">
        <v>40449334629</v>
      </c>
      <c r="H51" s="11"/>
      <c r="I51" s="11">
        <f t="shared" si="1"/>
        <v>-2236314285</v>
      </c>
      <c r="J51" s="11"/>
      <c r="K51" s="11">
        <v>562425</v>
      </c>
      <c r="L51" s="11"/>
      <c r="M51" s="11">
        <v>38213020344</v>
      </c>
      <c r="N51" s="11"/>
      <c r="O51" s="11">
        <v>42797464629</v>
      </c>
      <c r="P51" s="11"/>
      <c r="Q51" s="11">
        <f t="shared" si="0"/>
        <v>-4584444285</v>
      </c>
    </row>
    <row r="52" spans="1:17">
      <c r="A52" s="1" t="s">
        <v>39</v>
      </c>
      <c r="C52" s="11">
        <v>8924876</v>
      </c>
      <c r="D52" s="11"/>
      <c r="E52" s="11">
        <v>42602253887</v>
      </c>
      <c r="F52" s="11"/>
      <c r="G52" s="11">
        <v>40198003407</v>
      </c>
      <c r="H52" s="11"/>
      <c r="I52" s="11">
        <f t="shared" si="1"/>
        <v>2404250480</v>
      </c>
      <c r="J52" s="11"/>
      <c r="K52" s="11">
        <v>8924876</v>
      </c>
      <c r="L52" s="11"/>
      <c r="M52" s="11">
        <v>42602253887</v>
      </c>
      <c r="N52" s="11"/>
      <c r="O52" s="11">
        <v>34017877168</v>
      </c>
      <c r="P52" s="11"/>
      <c r="Q52" s="11">
        <f t="shared" si="0"/>
        <v>8584376719</v>
      </c>
    </row>
    <row r="53" spans="1:17">
      <c r="A53" s="1" t="s">
        <v>37</v>
      </c>
      <c r="C53" s="11">
        <v>17656929</v>
      </c>
      <c r="D53" s="11"/>
      <c r="E53" s="11">
        <v>16797139850</v>
      </c>
      <c r="F53" s="11"/>
      <c r="G53" s="11">
        <v>16253031872</v>
      </c>
      <c r="H53" s="11"/>
      <c r="I53" s="11">
        <f t="shared" si="1"/>
        <v>544107978</v>
      </c>
      <c r="J53" s="11"/>
      <c r="K53" s="11">
        <v>17656929</v>
      </c>
      <c r="L53" s="11"/>
      <c r="M53" s="11">
        <v>16797139850</v>
      </c>
      <c r="N53" s="11"/>
      <c r="O53" s="11">
        <v>16674276758</v>
      </c>
      <c r="P53" s="11"/>
      <c r="Q53" s="11">
        <f t="shared" si="0"/>
        <v>122863092</v>
      </c>
    </row>
    <row r="54" spans="1:17">
      <c r="A54" s="1" t="s">
        <v>38</v>
      </c>
      <c r="C54" s="11">
        <v>2905886</v>
      </c>
      <c r="D54" s="11"/>
      <c r="E54" s="11">
        <v>25217442890</v>
      </c>
      <c r="F54" s="11"/>
      <c r="G54" s="11">
        <v>25015241172</v>
      </c>
      <c r="H54" s="11"/>
      <c r="I54" s="11">
        <f t="shared" si="1"/>
        <v>202201718</v>
      </c>
      <c r="J54" s="11"/>
      <c r="K54" s="11">
        <v>2905886</v>
      </c>
      <c r="L54" s="11"/>
      <c r="M54" s="11">
        <v>25217442890</v>
      </c>
      <c r="N54" s="11"/>
      <c r="O54" s="11">
        <v>35191785904</v>
      </c>
      <c r="P54" s="11"/>
      <c r="Q54" s="11">
        <f t="shared" si="0"/>
        <v>-9974343014</v>
      </c>
    </row>
    <row r="55" spans="1:17">
      <c r="A55" s="1" t="s">
        <v>36</v>
      </c>
      <c r="C55" s="11">
        <v>185603029</v>
      </c>
      <c r="D55" s="11"/>
      <c r="E55" s="11">
        <v>79703434502</v>
      </c>
      <c r="F55" s="11"/>
      <c r="G55" s="11">
        <v>79703434502</v>
      </c>
      <c r="H55" s="11"/>
      <c r="I55" s="11">
        <f t="shared" si="1"/>
        <v>0</v>
      </c>
      <c r="J55" s="11"/>
      <c r="K55" s="11">
        <v>185603029</v>
      </c>
      <c r="L55" s="11"/>
      <c r="M55" s="11">
        <v>79703434502</v>
      </c>
      <c r="N55" s="11"/>
      <c r="O55" s="11">
        <v>79703434502</v>
      </c>
      <c r="P55" s="11"/>
      <c r="Q55" s="11">
        <f t="shared" si="0"/>
        <v>0</v>
      </c>
    </row>
    <row r="56" spans="1:17">
      <c r="A56" s="1" t="s">
        <v>20</v>
      </c>
      <c r="C56" s="11">
        <v>585041</v>
      </c>
      <c r="D56" s="11"/>
      <c r="E56" s="11">
        <v>55742526579</v>
      </c>
      <c r="F56" s="11"/>
      <c r="G56" s="11">
        <v>57306456383</v>
      </c>
      <c r="H56" s="11"/>
      <c r="I56" s="11">
        <f t="shared" si="1"/>
        <v>-1563929804</v>
      </c>
      <c r="J56" s="11"/>
      <c r="K56" s="11">
        <v>585041</v>
      </c>
      <c r="L56" s="11"/>
      <c r="M56" s="11">
        <v>55742526579</v>
      </c>
      <c r="N56" s="11"/>
      <c r="O56" s="11">
        <v>57036966376</v>
      </c>
      <c r="P56" s="11"/>
      <c r="Q56" s="11">
        <f t="shared" si="0"/>
        <v>-1294439797</v>
      </c>
    </row>
    <row r="57" spans="1:17">
      <c r="A57" s="1" t="s">
        <v>35</v>
      </c>
      <c r="C57" s="11">
        <v>1790384</v>
      </c>
      <c r="D57" s="11"/>
      <c r="E57" s="11">
        <v>27568036523</v>
      </c>
      <c r="F57" s="11"/>
      <c r="G57" s="11">
        <v>31821594127</v>
      </c>
      <c r="H57" s="11"/>
      <c r="I57" s="11">
        <f t="shared" si="1"/>
        <v>-4253557604</v>
      </c>
      <c r="J57" s="11"/>
      <c r="K57" s="11">
        <v>1790384</v>
      </c>
      <c r="L57" s="11"/>
      <c r="M57" s="11">
        <v>27568036523</v>
      </c>
      <c r="N57" s="11"/>
      <c r="O57" s="11">
        <v>30673883864</v>
      </c>
      <c r="P57" s="11"/>
      <c r="Q57" s="11">
        <f t="shared" si="0"/>
        <v>-3105847341</v>
      </c>
    </row>
    <row r="58" spans="1:17">
      <c r="A58" s="1" t="s">
        <v>55</v>
      </c>
      <c r="C58" s="11">
        <v>1687500</v>
      </c>
      <c r="D58" s="11"/>
      <c r="E58" s="11">
        <v>6906100246</v>
      </c>
      <c r="F58" s="11"/>
      <c r="G58" s="11">
        <v>6906100246</v>
      </c>
      <c r="H58" s="11"/>
      <c r="I58" s="11">
        <f t="shared" si="1"/>
        <v>0</v>
      </c>
      <c r="J58" s="11"/>
      <c r="K58" s="11">
        <v>1687500</v>
      </c>
      <c r="L58" s="11"/>
      <c r="M58" s="11">
        <v>6906100246</v>
      </c>
      <c r="N58" s="11"/>
      <c r="O58" s="11">
        <v>6435212872</v>
      </c>
      <c r="P58" s="11"/>
      <c r="Q58" s="11">
        <f t="shared" si="0"/>
        <v>470887374</v>
      </c>
    </row>
    <row r="59" spans="1:17">
      <c r="A59" s="1" t="s">
        <v>128</v>
      </c>
      <c r="C59" s="11">
        <v>1000</v>
      </c>
      <c r="D59" s="11"/>
      <c r="E59" s="11">
        <v>994969629</v>
      </c>
      <c r="F59" s="11"/>
      <c r="G59" s="11">
        <v>994969629</v>
      </c>
      <c r="H59" s="11"/>
      <c r="I59" s="11">
        <f t="shared" si="1"/>
        <v>0</v>
      </c>
      <c r="J59" s="11"/>
      <c r="K59" s="11">
        <v>1000</v>
      </c>
      <c r="L59" s="11"/>
      <c r="M59" s="11">
        <v>994969629</v>
      </c>
      <c r="N59" s="11"/>
      <c r="O59" s="11">
        <v>999808751</v>
      </c>
      <c r="P59" s="11"/>
      <c r="Q59" s="11">
        <f t="shared" si="0"/>
        <v>-4839122</v>
      </c>
    </row>
    <row r="60" spans="1:17">
      <c r="A60" s="1" t="s">
        <v>125</v>
      </c>
      <c r="C60" s="11">
        <v>50000</v>
      </c>
      <c r="D60" s="11"/>
      <c r="E60" s="11">
        <v>49990887509</v>
      </c>
      <c r="F60" s="11"/>
      <c r="G60" s="11">
        <v>49990887509</v>
      </c>
      <c r="H60" s="11"/>
      <c r="I60" s="11">
        <f t="shared" si="1"/>
        <v>0</v>
      </c>
      <c r="J60" s="11"/>
      <c r="K60" s="11">
        <v>50000</v>
      </c>
      <c r="L60" s="11"/>
      <c r="M60" s="11">
        <v>49990887509</v>
      </c>
      <c r="N60" s="11"/>
      <c r="O60" s="11">
        <v>49990887509</v>
      </c>
      <c r="P60" s="11"/>
      <c r="Q60" s="11">
        <f t="shared" si="0"/>
        <v>0</v>
      </c>
    </row>
    <row r="61" spans="1:17">
      <c r="A61" s="1" t="s">
        <v>92</v>
      </c>
      <c r="C61" s="11">
        <v>130000</v>
      </c>
      <c r="D61" s="11"/>
      <c r="E61" s="11">
        <v>128988616575</v>
      </c>
      <c r="F61" s="11"/>
      <c r="G61" s="11">
        <v>126658139050</v>
      </c>
      <c r="H61" s="11"/>
      <c r="I61" s="11">
        <f t="shared" si="1"/>
        <v>2330477525</v>
      </c>
      <c r="J61" s="11"/>
      <c r="K61" s="11">
        <v>130000</v>
      </c>
      <c r="L61" s="11"/>
      <c r="M61" s="11">
        <v>128988616575</v>
      </c>
      <c r="N61" s="11"/>
      <c r="O61" s="11">
        <v>118780267173</v>
      </c>
      <c r="P61" s="11"/>
      <c r="Q61" s="11">
        <f t="shared" si="0"/>
        <v>10208349402</v>
      </c>
    </row>
    <row r="62" spans="1:17">
      <c r="A62" s="1" t="s">
        <v>131</v>
      </c>
      <c r="C62" s="11">
        <v>150000</v>
      </c>
      <c r="D62" s="11"/>
      <c r="E62" s="11">
        <v>143973900000</v>
      </c>
      <c r="F62" s="11"/>
      <c r="G62" s="11">
        <v>140836900625</v>
      </c>
      <c r="H62" s="11"/>
      <c r="I62" s="11">
        <f t="shared" si="1"/>
        <v>3136999375</v>
      </c>
      <c r="J62" s="11"/>
      <c r="K62" s="11">
        <v>150000</v>
      </c>
      <c r="L62" s="11"/>
      <c r="M62" s="11">
        <v>143973900000</v>
      </c>
      <c r="N62" s="11"/>
      <c r="O62" s="11">
        <v>140836900625</v>
      </c>
      <c r="P62" s="11"/>
      <c r="Q62" s="11">
        <f t="shared" si="0"/>
        <v>3136999375</v>
      </c>
    </row>
    <row r="63" spans="1:17">
      <c r="A63" s="1" t="s">
        <v>103</v>
      </c>
      <c r="C63" s="11">
        <v>91108</v>
      </c>
      <c r="D63" s="11"/>
      <c r="E63" s="11">
        <v>84380776851</v>
      </c>
      <c r="F63" s="11"/>
      <c r="G63" s="11">
        <v>82914203916</v>
      </c>
      <c r="H63" s="11"/>
      <c r="I63" s="11">
        <f t="shared" si="1"/>
        <v>1466572935</v>
      </c>
      <c r="J63" s="11"/>
      <c r="K63" s="11">
        <v>91108</v>
      </c>
      <c r="L63" s="11"/>
      <c r="M63" s="11">
        <v>84380776851</v>
      </c>
      <c r="N63" s="11"/>
      <c r="O63" s="11">
        <v>78128042756</v>
      </c>
      <c r="P63" s="11"/>
      <c r="Q63" s="11">
        <f t="shared" si="0"/>
        <v>6252734095</v>
      </c>
    </row>
    <row r="64" spans="1:17">
      <c r="A64" s="1" t="s">
        <v>106</v>
      </c>
      <c r="C64" s="11">
        <v>137573</v>
      </c>
      <c r="D64" s="11"/>
      <c r="E64" s="11">
        <v>126262246169</v>
      </c>
      <c r="F64" s="11"/>
      <c r="G64" s="11">
        <v>123774001675</v>
      </c>
      <c r="H64" s="11"/>
      <c r="I64" s="11">
        <f t="shared" si="1"/>
        <v>2488244494</v>
      </c>
      <c r="J64" s="11"/>
      <c r="K64" s="11">
        <v>137573</v>
      </c>
      <c r="L64" s="11"/>
      <c r="M64" s="11">
        <v>126262246169</v>
      </c>
      <c r="N64" s="11"/>
      <c r="O64" s="11">
        <v>115789336508</v>
      </c>
      <c r="P64" s="11"/>
      <c r="Q64" s="11">
        <f t="shared" si="0"/>
        <v>10472909661</v>
      </c>
    </row>
    <row r="65" spans="1:17">
      <c r="A65" s="1" t="s">
        <v>109</v>
      </c>
      <c r="C65" s="11">
        <v>410572</v>
      </c>
      <c r="D65" s="11"/>
      <c r="E65" s="11">
        <v>369029117906</v>
      </c>
      <c r="F65" s="11"/>
      <c r="G65" s="11">
        <v>365450637292</v>
      </c>
      <c r="H65" s="11"/>
      <c r="I65" s="11">
        <f t="shared" si="1"/>
        <v>3578480614</v>
      </c>
      <c r="J65" s="11"/>
      <c r="K65" s="11">
        <v>410572</v>
      </c>
      <c r="L65" s="11"/>
      <c r="M65" s="11">
        <v>369029117906</v>
      </c>
      <c r="N65" s="11"/>
      <c r="O65" s="11">
        <v>349193891561</v>
      </c>
      <c r="P65" s="11"/>
      <c r="Q65" s="11">
        <f t="shared" si="0"/>
        <v>19835226345</v>
      </c>
    </row>
    <row r="66" spans="1:17">
      <c r="A66" s="1" t="s">
        <v>119</v>
      </c>
      <c r="C66" s="11">
        <v>108400</v>
      </c>
      <c r="D66" s="11"/>
      <c r="E66" s="11">
        <v>88844793961</v>
      </c>
      <c r="F66" s="11"/>
      <c r="G66" s="11">
        <v>86823500387</v>
      </c>
      <c r="H66" s="11"/>
      <c r="I66" s="11">
        <f t="shared" si="1"/>
        <v>2021293574</v>
      </c>
      <c r="J66" s="11"/>
      <c r="K66" s="11">
        <v>108400</v>
      </c>
      <c r="L66" s="11"/>
      <c r="M66" s="11">
        <v>88844793961</v>
      </c>
      <c r="N66" s="11"/>
      <c r="O66" s="11">
        <v>83896432461</v>
      </c>
      <c r="P66" s="11"/>
      <c r="Q66" s="11">
        <f t="shared" si="0"/>
        <v>4948361500</v>
      </c>
    </row>
    <row r="67" spans="1:17">
      <c r="A67" s="1" t="s">
        <v>98</v>
      </c>
      <c r="C67" s="11">
        <v>100000</v>
      </c>
      <c r="D67" s="11"/>
      <c r="E67" s="11">
        <v>98840081987</v>
      </c>
      <c r="F67" s="11"/>
      <c r="G67" s="11">
        <v>96990417300</v>
      </c>
      <c r="H67" s="11"/>
      <c r="I67" s="11">
        <f t="shared" si="1"/>
        <v>1849664687</v>
      </c>
      <c r="J67" s="11"/>
      <c r="K67" s="11">
        <v>100000</v>
      </c>
      <c r="L67" s="11"/>
      <c r="M67" s="11">
        <v>98840081987</v>
      </c>
      <c r="N67" s="11"/>
      <c r="O67" s="11">
        <v>93375417500</v>
      </c>
      <c r="P67" s="11"/>
      <c r="Q67" s="11">
        <f t="shared" si="0"/>
        <v>5464664487</v>
      </c>
    </row>
    <row r="68" spans="1:17">
      <c r="A68" s="1" t="s">
        <v>113</v>
      </c>
      <c r="C68" s="11">
        <v>71979</v>
      </c>
      <c r="D68" s="11"/>
      <c r="E68" s="11">
        <v>62538413857</v>
      </c>
      <c r="F68" s="11"/>
      <c r="G68" s="11">
        <v>61493468208</v>
      </c>
      <c r="H68" s="11"/>
      <c r="I68" s="11">
        <f t="shared" si="1"/>
        <v>1044945649</v>
      </c>
      <c r="J68" s="11"/>
      <c r="K68" s="11">
        <v>71979</v>
      </c>
      <c r="L68" s="11"/>
      <c r="M68" s="11">
        <v>62538413857</v>
      </c>
      <c r="N68" s="11"/>
      <c r="O68" s="11">
        <v>57005646087</v>
      </c>
      <c r="P68" s="11"/>
      <c r="Q68" s="11">
        <f t="shared" si="0"/>
        <v>5532767770</v>
      </c>
    </row>
    <row r="69" spans="1:17">
      <c r="A69" s="1" t="s">
        <v>122</v>
      </c>
      <c r="C69" s="11">
        <v>16800</v>
      </c>
      <c r="D69" s="11"/>
      <c r="E69" s="11">
        <v>14391295104</v>
      </c>
      <c r="F69" s="11"/>
      <c r="G69" s="11">
        <v>14082231132</v>
      </c>
      <c r="H69" s="11"/>
      <c r="I69" s="11">
        <f t="shared" si="1"/>
        <v>309063972</v>
      </c>
      <c r="J69" s="11"/>
      <c r="K69" s="11">
        <v>16800</v>
      </c>
      <c r="L69" s="11"/>
      <c r="M69" s="11">
        <v>14391295104</v>
      </c>
      <c r="N69" s="11"/>
      <c r="O69" s="11">
        <v>13572029475</v>
      </c>
      <c r="P69" s="11"/>
      <c r="Q69" s="11">
        <f t="shared" si="0"/>
        <v>819265629</v>
      </c>
    </row>
    <row r="70" spans="1:17">
      <c r="A70" s="1" t="s">
        <v>76</v>
      </c>
      <c r="C70" s="11">
        <v>54500</v>
      </c>
      <c r="D70" s="11"/>
      <c r="E70" s="11">
        <v>43201403326</v>
      </c>
      <c r="F70" s="11"/>
      <c r="G70" s="11">
        <v>42325747067</v>
      </c>
      <c r="H70" s="11"/>
      <c r="I70" s="11">
        <f t="shared" si="1"/>
        <v>875656259</v>
      </c>
      <c r="J70" s="11"/>
      <c r="K70" s="11">
        <v>54500</v>
      </c>
      <c r="L70" s="11"/>
      <c r="M70" s="11">
        <v>43201403326</v>
      </c>
      <c r="N70" s="11"/>
      <c r="O70" s="11">
        <v>40640958822</v>
      </c>
      <c r="P70" s="11"/>
      <c r="Q70" s="11">
        <f t="shared" si="0"/>
        <v>2560444504</v>
      </c>
    </row>
    <row r="71" spans="1:17">
      <c r="A71" s="1" t="s">
        <v>80</v>
      </c>
      <c r="C71" s="11">
        <v>52200</v>
      </c>
      <c r="D71" s="11"/>
      <c r="E71" s="11">
        <v>40707576414</v>
      </c>
      <c r="F71" s="11"/>
      <c r="G71" s="11">
        <v>39924196427</v>
      </c>
      <c r="H71" s="11"/>
      <c r="I71" s="11">
        <f t="shared" si="1"/>
        <v>783379987</v>
      </c>
      <c r="J71" s="11"/>
      <c r="K71" s="11">
        <v>52200</v>
      </c>
      <c r="L71" s="11"/>
      <c r="M71" s="11">
        <v>40707576414</v>
      </c>
      <c r="N71" s="11"/>
      <c r="O71" s="11">
        <v>38306042692</v>
      </c>
      <c r="P71" s="11"/>
      <c r="Q71" s="11">
        <f t="shared" si="0"/>
        <v>2401533722</v>
      </c>
    </row>
    <row r="72" spans="1:17">
      <c r="A72" s="1" t="s">
        <v>83</v>
      </c>
      <c r="C72" s="11">
        <v>15000</v>
      </c>
      <c r="D72" s="11"/>
      <c r="E72" s="11">
        <v>11439326254</v>
      </c>
      <c r="F72" s="11"/>
      <c r="G72" s="11">
        <v>11162626407</v>
      </c>
      <c r="H72" s="11"/>
      <c r="I72" s="11">
        <f t="shared" si="1"/>
        <v>276699847</v>
      </c>
      <c r="J72" s="11"/>
      <c r="K72" s="11">
        <v>15000</v>
      </c>
      <c r="L72" s="11"/>
      <c r="M72" s="11">
        <v>11439326254</v>
      </c>
      <c r="N72" s="11"/>
      <c r="O72" s="11">
        <v>10697088493</v>
      </c>
      <c r="P72" s="11"/>
      <c r="Q72" s="11">
        <f t="shared" ref="Q72:Q75" si="2">M72-O72</f>
        <v>742237761</v>
      </c>
    </row>
    <row r="73" spans="1:17">
      <c r="A73" s="1" t="s">
        <v>95</v>
      </c>
      <c r="C73" s="11">
        <v>77232</v>
      </c>
      <c r="D73" s="11"/>
      <c r="E73" s="11">
        <v>48851196595</v>
      </c>
      <c r="F73" s="11"/>
      <c r="G73" s="11">
        <v>47581732647</v>
      </c>
      <c r="H73" s="11"/>
      <c r="I73" s="11">
        <f t="shared" ref="I73:I76" si="3">E73-G73</f>
        <v>1269463948</v>
      </c>
      <c r="J73" s="11"/>
      <c r="K73" s="11">
        <v>77232</v>
      </c>
      <c r="L73" s="11"/>
      <c r="M73" s="11">
        <v>48851196595</v>
      </c>
      <c r="N73" s="11"/>
      <c r="O73" s="11">
        <v>47609650474</v>
      </c>
      <c r="P73" s="11"/>
      <c r="Q73" s="11">
        <f t="shared" si="2"/>
        <v>1241546121</v>
      </c>
    </row>
    <row r="74" spans="1:17">
      <c r="A74" s="1" t="s">
        <v>112</v>
      </c>
      <c r="C74" s="11">
        <v>69916</v>
      </c>
      <c r="D74" s="11"/>
      <c r="E74" s="11">
        <v>45655960437</v>
      </c>
      <c r="F74" s="11"/>
      <c r="G74" s="11">
        <v>44494866163</v>
      </c>
      <c r="H74" s="11"/>
      <c r="I74" s="11">
        <f t="shared" si="3"/>
        <v>1161094274</v>
      </c>
      <c r="J74" s="11"/>
      <c r="K74" s="11">
        <v>69916</v>
      </c>
      <c r="L74" s="11"/>
      <c r="M74" s="11">
        <v>45655960437</v>
      </c>
      <c r="N74" s="11"/>
      <c r="O74" s="11">
        <v>44480904922</v>
      </c>
      <c r="P74" s="11"/>
      <c r="Q74" s="11">
        <f t="shared" si="2"/>
        <v>1175055515</v>
      </c>
    </row>
    <row r="75" spans="1:17">
      <c r="A75" s="1" t="s">
        <v>101</v>
      </c>
      <c r="C75" s="11">
        <v>12525</v>
      </c>
      <c r="D75" s="11"/>
      <c r="E75" s="11">
        <v>7646128387</v>
      </c>
      <c r="F75" s="11"/>
      <c r="G75" s="11">
        <v>7447392665</v>
      </c>
      <c r="H75" s="11"/>
      <c r="I75" s="11">
        <f t="shared" si="3"/>
        <v>198735722</v>
      </c>
      <c r="J75" s="11"/>
      <c r="K75" s="11">
        <v>12525</v>
      </c>
      <c r="L75" s="11"/>
      <c r="M75" s="11">
        <v>7646128387</v>
      </c>
      <c r="N75" s="11"/>
      <c r="O75" s="11">
        <v>7117934191</v>
      </c>
      <c r="P75" s="11"/>
      <c r="Q75" s="11">
        <f t="shared" si="2"/>
        <v>528194196</v>
      </c>
    </row>
    <row r="76" spans="1:17">
      <c r="A76" s="1" t="s">
        <v>116</v>
      </c>
      <c r="C76" s="11">
        <v>100000</v>
      </c>
      <c r="D76" s="11"/>
      <c r="E76" s="11">
        <v>62338699062</v>
      </c>
      <c r="F76" s="11"/>
      <c r="G76" s="11">
        <v>60775982356</v>
      </c>
      <c r="H76" s="11"/>
      <c r="I76" s="11">
        <f t="shared" si="3"/>
        <v>1562716706</v>
      </c>
      <c r="J76" s="11"/>
      <c r="K76" s="11">
        <v>100000</v>
      </c>
      <c r="L76" s="11"/>
      <c r="M76" s="11">
        <v>62338699062</v>
      </c>
      <c r="N76" s="11"/>
      <c r="O76" s="11">
        <v>60690997238</v>
      </c>
      <c r="P76" s="11"/>
      <c r="Q76" s="11">
        <f>M76-O76</f>
        <v>1647701824</v>
      </c>
    </row>
    <row r="77" spans="1:17" ht="24.75" thickBot="1">
      <c r="C77" s="11"/>
      <c r="D77" s="11"/>
      <c r="E77" s="12">
        <f>SUM(E8:E76)</f>
        <v>3502084010580</v>
      </c>
      <c r="F77" s="11"/>
      <c r="G77" s="12">
        <f>SUM(G8:G76)</f>
        <v>3505086987263</v>
      </c>
      <c r="H77" s="11"/>
      <c r="I77" s="12">
        <f>SUM(I8:I76)</f>
        <v>-3002976683</v>
      </c>
      <c r="J77" s="11"/>
      <c r="K77" s="11"/>
      <c r="L77" s="11"/>
      <c r="M77" s="12">
        <f>SUM(M8:M76)</f>
        <v>3502084010580</v>
      </c>
      <c r="N77" s="11"/>
      <c r="O77" s="12">
        <f>SUM(O8:O76)</f>
        <v>3453460099694</v>
      </c>
      <c r="P77" s="11"/>
      <c r="Q77" s="12">
        <f>SUM(Q8:Q76)</f>
        <v>48623910886</v>
      </c>
    </row>
    <row r="78" spans="1:17" ht="24.75" thickTop="1">
      <c r="C78" s="11"/>
      <c r="D78" s="11"/>
      <c r="E78" s="11"/>
      <c r="F78" s="11">
        <f t="shared" ref="F78" si="4">SUM(F8:F58)</f>
        <v>0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7:17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7:17"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7:17">
      <c r="G83" s="6"/>
      <c r="H83" s="4"/>
      <c r="I83" s="6"/>
      <c r="O83" s="6"/>
      <c r="P83" s="4"/>
      <c r="Q83" s="6"/>
    </row>
    <row r="84" spans="7:17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3"/>
  <sheetViews>
    <sheetView rightToLeft="1" workbookViewId="0">
      <selection activeCell="O15" sqref="O15"/>
    </sheetView>
  </sheetViews>
  <sheetFormatPr defaultRowHeight="24"/>
  <cols>
    <col min="1" max="1" width="30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4.75">
      <c r="A6" s="15" t="s">
        <v>3</v>
      </c>
      <c r="C6" s="16" t="s">
        <v>152</v>
      </c>
      <c r="D6" s="16" t="s">
        <v>152</v>
      </c>
      <c r="E6" s="16" t="s">
        <v>152</v>
      </c>
      <c r="F6" s="16" t="s">
        <v>152</v>
      </c>
      <c r="G6" s="16" t="s">
        <v>152</v>
      </c>
      <c r="H6" s="16" t="s">
        <v>152</v>
      </c>
      <c r="I6" s="16" t="s">
        <v>152</v>
      </c>
      <c r="K6" s="16" t="s">
        <v>153</v>
      </c>
      <c r="L6" s="16" t="s">
        <v>153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</row>
    <row r="7" spans="1:17" ht="24.75">
      <c r="A7" s="16" t="s">
        <v>3</v>
      </c>
      <c r="C7" s="16" t="s">
        <v>7</v>
      </c>
      <c r="E7" s="16" t="s">
        <v>193</v>
      </c>
      <c r="G7" s="16" t="s">
        <v>194</v>
      </c>
      <c r="I7" s="16" t="s">
        <v>196</v>
      </c>
      <c r="K7" s="16" t="s">
        <v>7</v>
      </c>
      <c r="M7" s="16" t="s">
        <v>193</v>
      </c>
      <c r="O7" s="16" t="s">
        <v>194</v>
      </c>
      <c r="Q7" s="16" t="s">
        <v>196</v>
      </c>
    </row>
    <row r="8" spans="1:17">
      <c r="A8" s="1" t="s">
        <v>30</v>
      </c>
      <c r="C8" s="11">
        <v>5000000</v>
      </c>
      <c r="D8" s="11"/>
      <c r="E8" s="11">
        <v>24682261500</v>
      </c>
      <c r="F8" s="11"/>
      <c r="G8" s="11">
        <v>27666463214</v>
      </c>
      <c r="H8" s="11"/>
      <c r="I8" s="11">
        <v>-2984201714</v>
      </c>
      <c r="J8" s="4"/>
      <c r="K8" s="6">
        <v>5000000</v>
      </c>
      <c r="L8" s="4"/>
      <c r="M8" s="6">
        <v>24682261500</v>
      </c>
      <c r="N8" s="4"/>
      <c r="O8" s="6">
        <v>27666463214</v>
      </c>
      <c r="P8" s="4"/>
      <c r="Q8" s="6">
        <v>-2984201714</v>
      </c>
    </row>
    <row r="9" spans="1:17">
      <c r="A9" s="1" t="s">
        <v>31</v>
      </c>
      <c r="C9" s="11">
        <v>8516380</v>
      </c>
      <c r="D9" s="11"/>
      <c r="E9" s="11">
        <v>20090140420</v>
      </c>
      <c r="F9" s="11"/>
      <c r="G9" s="11">
        <v>20090140420</v>
      </c>
      <c r="H9" s="11"/>
      <c r="I9" s="11">
        <v>0</v>
      </c>
      <c r="J9" s="4"/>
      <c r="K9" s="6">
        <v>8516380</v>
      </c>
      <c r="L9" s="4"/>
      <c r="M9" s="6">
        <v>20090140420</v>
      </c>
      <c r="N9" s="4"/>
      <c r="O9" s="6">
        <v>20090140420</v>
      </c>
      <c r="P9" s="4"/>
      <c r="Q9" s="6">
        <v>0</v>
      </c>
    </row>
    <row r="10" spans="1:17">
      <c r="A10" s="1" t="s">
        <v>197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4"/>
      <c r="K10" s="6">
        <v>4303548</v>
      </c>
      <c r="L10" s="4"/>
      <c r="M10" s="6">
        <v>36731995086</v>
      </c>
      <c r="N10" s="4"/>
      <c r="O10" s="6">
        <v>32769034872</v>
      </c>
      <c r="P10" s="4"/>
      <c r="Q10" s="6">
        <v>3962960214</v>
      </c>
    </row>
    <row r="11" spans="1:17">
      <c r="A11" s="1" t="s">
        <v>190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v>0</v>
      </c>
      <c r="J11" s="4"/>
      <c r="K11" s="6">
        <v>1500144</v>
      </c>
      <c r="L11" s="4"/>
      <c r="M11" s="6">
        <v>17183584738</v>
      </c>
      <c r="N11" s="4"/>
      <c r="O11" s="6">
        <v>14614258830</v>
      </c>
      <c r="P11" s="4"/>
      <c r="Q11" s="6">
        <v>2569325908</v>
      </c>
    </row>
    <row r="12" spans="1:17">
      <c r="A12" s="1" t="s">
        <v>198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4"/>
      <c r="K12" s="6">
        <v>1120448</v>
      </c>
      <c r="L12" s="4"/>
      <c r="M12" s="6">
        <v>49266561837</v>
      </c>
      <c r="N12" s="4"/>
      <c r="O12" s="6">
        <v>29589926885</v>
      </c>
      <c r="P12" s="4"/>
      <c r="Q12" s="6">
        <v>19676634952</v>
      </c>
    </row>
    <row r="13" spans="1:17">
      <c r="A13" s="1" t="s">
        <v>199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v>0</v>
      </c>
      <c r="J13" s="4"/>
      <c r="K13" s="6">
        <v>3569950</v>
      </c>
      <c r="L13" s="4"/>
      <c r="M13" s="6">
        <v>12848250050</v>
      </c>
      <c r="N13" s="4"/>
      <c r="O13" s="6">
        <v>12848250050</v>
      </c>
      <c r="P13" s="4"/>
      <c r="Q13" s="6">
        <v>0</v>
      </c>
    </row>
    <row r="14" spans="1:17">
      <c r="A14" s="1" t="s">
        <v>200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4"/>
      <c r="K14" s="6">
        <v>3869557</v>
      </c>
      <c r="L14" s="4"/>
      <c r="M14" s="6">
        <v>34794601146</v>
      </c>
      <c r="N14" s="4"/>
      <c r="O14" s="6">
        <v>25771772010</v>
      </c>
      <c r="P14" s="4"/>
      <c r="Q14" s="6">
        <v>9022829136</v>
      </c>
    </row>
    <row r="15" spans="1:17">
      <c r="A15" s="1" t="s">
        <v>201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v>0</v>
      </c>
      <c r="J15" s="4"/>
      <c r="K15" s="6">
        <v>767307</v>
      </c>
      <c r="L15" s="4"/>
      <c r="M15" s="6">
        <v>13370324475</v>
      </c>
      <c r="N15" s="4"/>
      <c r="O15" s="6">
        <v>8908820992</v>
      </c>
      <c r="P15" s="4"/>
      <c r="Q15" s="6">
        <v>4461503483</v>
      </c>
    </row>
    <row r="16" spans="1:17">
      <c r="A16" s="1" t="s">
        <v>19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4"/>
      <c r="K16" s="6">
        <v>88962</v>
      </c>
      <c r="L16" s="4"/>
      <c r="M16" s="6">
        <v>8396682608</v>
      </c>
      <c r="N16" s="4"/>
      <c r="O16" s="6">
        <v>7454874594</v>
      </c>
      <c r="P16" s="4"/>
      <c r="Q16" s="6">
        <v>941808014</v>
      </c>
    </row>
    <row r="17" spans="1:17">
      <c r="A17" s="1" t="s">
        <v>202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v>0</v>
      </c>
      <c r="J17" s="4"/>
      <c r="K17" s="6">
        <v>795255</v>
      </c>
      <c r="L17" s="4"/>
      <c r="M17" s="6">
        <v>26993529786</v>
      </c>
      <c r="N17" s="4"/>
      <c r="O17" s="6">
        <v>23755223144</v>
      </c>
      <c r="P17" s="4"/>
      <c r="Q17" s="6">
        <v>3238306642</v>
      </c>
    </row>
    <row r="18" spans="1:17">
      <c r="A18" s="1" t="s">
        <v>203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4"/>
      <c r="K18" s="6">
        <v>1366288</v>
      </c>
      <c r="L18" s="4"/>
      <c r="M18" s="6">
        <v>18199325293</v>
      </c>
      <c r="N18" s="4"/>
      <c r="O18" s="6">
        <v>15279284097</v>
      </c>
      <c r="P18" s="4"/>
      <c r="Q18" s="6">
        <v>2920041196</v>
      </c>
    </row>
    <row r="19" spans="1:17">
      <c r="A19" s="1" t="s">
        <v>204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4"/>
      <c r="K19" s="6">
        <v>7284110</v>
      </c>
      <c r="L19" s="4"/>
      <c r="M19" s="6">
        <v>34919248670</v>
      </c>
      <c r="N19" s="4"/>
      <c r="O19" s="6">
        <v>25950918051</v>
      </c>
      <c r="P19" s="4"/>
      <c r="Q19" s="6">
        <v>8968330619</v>
      </c>
    </row>
    <row r="20" spans="1:17">
      <c r="A20" s="1" t="s">
        <v>65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4"/>
      <c r="K20" s="6">
        <v>1595723</v>
      </c>
      <c r="L20" s="4"/>
      <c r="M20" s="6">
        <v>31380044676</v>
      </c>
      <c r="N20" s="4"/>
      <c r="O20" s="6">
        <v>29297639447</v>
      </c>
      <c r="P20" s="4"/>
      <c r="Q20" s="6">
        <v>2082405229</v>
      </c>
    </row>
    <row r="21" spans="1:17">
      <c r="A21" s="1" t="s">
        <v>205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4"/>
      <c r="K21" s="6">
        <v>6358289</v>
      </c>
      <c r="L21" s="4"/>
      <c r="M21" s="6">
        <v>41514786867</v>
      </c>
      <c r="N21" s="4"/>
      <c r="O21" s="6">
        <v>45760109986</v>
      </c>
      <c r="P21" s="4"/>
      <c r="Q21" s="6">
        <v>-4245323119</v>
      </c>
    </row>
    <row r="22" spans="1:17">
      <c r="A22" s="1" t="s">
        <v>46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4"/>
      <c r="K22" s="6">
        <v>329789</v>
      </c>
      <c r="L22" s="4"/>
      <c r="M22" s="6">
        <v>5134384181</v>
      </c>
      <c r="N22" s="4"/>
      <c r="O22" s="6">
        <v>4179791133</v>
      </c>
      <c r="P22" s="4"/>
      <c r="Q22" s="6">
        <v>954593048</v>
      </c>
    </row>
    <row r="23" spans="1:17">
      <c r="A23" s="1" t="s">
        <v>206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v>0</v>
      </c>
      <c r="J23" s="4"/>
      <c r="K23" s="6">
        <v>65454</v>
      </c>
      <c r="L23" s="4"/>
      <c r="M23" s="6">
        <v>34877204952</v>
      </c>
      <c r="N23" s="4"/>
      <c r="O23" s="6">
        <v>28921842542</v>
      </c>
      <c r="P23" s="4"/>
      <c r="Q23" s="6">
        <v>5955362410</v>
      </c>
    </row>
    <row r="24" spans="1:17">
      <c r="A24" s="1" t="s">
        <v>89</v>
      </c>
      <c r="C24" s="11">
        <v>44004</v>
      </c>
      <c r="D24" s="11"/>
      <c r="E24" s="11">
        <v>44004000000</v>
      </c>
      <c r="F24" s="11"/>
      <c r="G24" s="11">
        <v>40878465994</v>
      </c>
      <c r="H24" s="11"/>
      <c r="I24" s="11">
        <v>3125534006</v>
      </c>
      <c r="J24" s="4"/>
      <c r="K24" s="6">
        <v>44004</v>
      </c>
      <c r="L24" s="4"/>
      <c r="M24" s="6">
        <v>44004000000</v>
      </c>
      <c r="N24" s="4"/>
      <c r="O24" s="6">
        <v>40878465994</v>
      </c>
      <c r="P24" s="4"/>
      <c r="Q24" s="6">
        <v>3125534006</v>
      </c>
    </row>
    <row r="25" spans="1:17">
      <c r="A25" s="1" t="s">
        <v>86</v>
      </c>
      <c r="C25" s="11">
        <v>53372</v>
      </c>
      <c r="D25" s="11"/>
      <c r="E25" s="11">
        <v>53372000000</v>
      </c>
      <c r="F25" s="11"/>
      <c r="G25" s="11">
        <v>49677124068</v>
      </c>
      <c r="H25" s="11"/>
      <c r="I25" s="11">
        <v>3694875932</v>
      </c>
      <c r="J25" s="4"/>
      <c r="K25" s="6">
        <v>53372</v>
      </c>
      <c r="L25" s="4"/>
      <c r="M25" s="6">
        <v>53372000000</v>
      </c>
      <c r="N25" s="4"/>
      <c r="O25" s="6">
        <v>49677124068</v>
      </c>
      <c r="P25" s="4"/>
      <c r="Q25" s="6">
        <v>3694875932</v>
      </c>
    </row>
    <row r="26" spans="1:17">
      <c r="A26" s="1" t="s">
        <v>207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v>0</v>
      </c>
      <c r="J26" s="4"/>
      <c r="K26" s="6">
        <v>133280</v>
      </c>
      <c r="L26" s="4"/>
      <c r="M26" s="6">
        <v>133280000000</v>
      </c>
      <c r="N26" s="4"/>
      <c r="O26" s="6">
        <v>126564256164</v>
      </c>
      <c r="P26" s="4"/>
      <c r="Q26" s="6">
        <v>6715743836</v>
      </c>
    </row>
    <row r="27" spans="1:17">
      <c r="A27" s="1" t="s">
        <v>160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J27" s="4"/>
      <c r="K27" s="6">
        <v>215000</v>
      </c>
      <c r="L27" s="4"/>
      <c r="M27" s="6">
        <v>215000000000</v>
      </c>
      <c r="N27" s="4"/>
      <c r="O27" s="6">
        <v>212488979390</v>
      </c>
      <c r="P27" s="4"/>
      <c r="Q27" s="6">
        <v>2511020610</v>
      </c>
    </row>
    <row r="28" spans="1:17">
      <c r="A28" s="1" t="s">
        <v>208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4"/>
      <c r="K28" s="6">
        <v>67467</v>
      </c>
      <c r="L28" s="4"/>
      <c r="M28" s="6">
        <v>67467000000</v>
      </c>
      <c r="N28" s="4"/>
      <c r="O28" s="6">
        <v>66405849907</v>
      </c>
      <c r="P28" s="4"/>
      <c r="Q28" s="6">
        <v>1061150093</v>
      </c>
    </row>
    <row r="29" spans="1:17">
      <c r="A29" s="1" t="s">
        <v>109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4"/>
      <c r="K29" s="6">
        <v>100000</v>
      </c>
      <c r="L29" s="4"/>
      <c r="M29" s="6">
        <v>86698790188</v>
      </c>
      <c r="N29" s="4"/>
      <c r="O29" s="6">
        <v>82245090375</v>
      </c>
      <c r="P29" s="4"/>
      <c r="Q29" s="6">
        <v>4453699813</v>
      </c>
    </row>
    <row r="30" spans="1:17">
      <c r="A30" s="1" t="s">
        <v>209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J30" s="4"/>
      <c r="K30" s="6">
        <v>60440</v>
      </c>
      <c r="L30" s="4"/>
      <c r="M30" s="6">
        <v>60440000000</v>
      </c>
      <c r="N30" s="4"/>
      <c r="O30" s="6">
        <v>57665020720</v>
      </c>
      <c r="P30" s="4"/>
      <c r="Q30" s="6">
        <v>2774979280</v>
      </c>
    </row>
    <row r="31" spans="1:17">
      <c r="A31" s="1" t="s">
        <v>210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J31" s="4"/>
      <c r="K31" s="6">
        <v>32215</v>
      </c>
      <c r="L31" s="4"/>
      <c r="M31" s="6">
        <v>32215000000</v>
      </c>
      <c r="N31" s="4"/>
      <c r="O31" s="6">
        <v>31277994185</v>
      </c>
      <c r="P31" s="4"/>
      <c r="Q31" s="6">
        <v>937005815</v>
      </c>
    </row>
    <row r="32" spans="1:17" ht="24.75" thickBot="1">
      <c r="E32" s="7">
        <f>SUM(E8:E31)</f>
        <v>142148401920</v>
      </c>
      <c r="F32" s="4"/>
      <c r="G32" s="7">
        <f>SUM(G8:G31)</f>
        <v>138312193696</v>
      </c>
      <c r="H32" s="4"/>
      <c r="I32" s="7">
        <f>SUM(I8:I31)</f>
        <v>3836208224</v>
      </c>
      <c r="J32" s="4"/>
      <c r="K32" s="4"/>
      <c r="L32" s="4"/>
      <c r="M32" s="7">
        <f>SUM(M8:M31)</f>
        <v>1102859716473</v>
      </c>
      <c r="N32" s="4"/>
      <c r="O32" s="7">
        <f>SUM(O8:O31)</f>
        <v>1020061131070</v>
      </c>
      <c r="P32" s="4"/>
      <c r="Q32" s="7">
        <f>SUM(SUM(Q8:Q31))</f>
        <v>82798585403</v>
      </c>
    </row>
    <row r="33" spans="7:19" ht="24.75" thickTop="1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"/>
      <c r="S33" s="4"/>
    </row>
    <row r="34" spans="7:19">
      <c r="G34" s="6"/>
      <c r="H34" s="4"/>
      <c r="I34" s="6"/>
      <c r="J34" s="4"/>
      <c r="K34" s="4"/>
      <c r="L34" s="4"/>
      <c r="M34" s="4"/>
      <c r="N34" s="4"/>
      <c r="O34" s="6"/>
      <c r="P34" s="4"/>
      <c r="Q34" s="6"/>
      <c r="R34" s="4"/>
      <c r="S34" s="4"/>
    </row>
    <row r="35" spans="7:19"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"/>
      <c r="S35" s="4"/>
    </row>
    <row r="36" spans="7:19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7:19"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4"/>
      <c r="S37" s="4"/>
    </row>
    <row r="38" spans="7:19">
      <c r="G38" s="6"/>
      <c r="H38" s="4"/>
      <c r="I38" s="6"/>
      <c r="J38" s="4"/>
      <c r="K38" s="4"/>
      <c r="L38" s="4"/>
      <c r="M38" s="4"/>
      <c r="N38" s="4"/>
      <c r="O38" s="6"/>
      <c r="P38" s="4"/>
      <c r="Q38" s="6"/>
      <c r="R38" s="4"/>
      <c r="S38" s="4"/>
    </row>
    <row r="39" spans="7:19"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"/>
      <c r="S39" s="4"/>
    </row>
    <row r="40" spans="7:19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7:19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7:19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7:19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0"/>
  <sheetViews>
    <sheetView rightToLeft="1" topLeftCell="A10" workbookViewId="0">
      <selection activeCell="I82" sqref="I82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4.7109375" style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4.75">
      <c r="A3" s="17" t="s">
        <v>150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.7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4.75">
      <c r="A6" s="15" t="s">
        <v>3</v>
      </c>
      <c r="C6" s="16" t="s">
        <v>152</v>
      </c>
      <c r="D6" s="16" t="s">
        <v>152</v>
      </c>
      <c r="E6" s="16" t="s">
        <v>152</v>
      </c>
      <c r="F6" s="16" t="s">
        <v>152</v>
      </c>
      <c r="G6" s="16" t="s">
        <v>152</v>
      </c>
      <c r="H6" s="16" t="s">
        <v>152</v>
      </c>
      <c r="I6" s="16" t="s">
        <v>152</v>
      </c>
      <c r="J6" s="16" t="s">
        <v>152</v>
      </c>
      <c r="K6" s="16" t="s">
        <v>152</v>
      </c>
      <c r="M6" s="16" t="s">
        <v>153</v>
      </c>
      <c r="N6" s="16" t="s">
        <v>153</v>
      </c>
      <c r="O6" s="16" t="s">
        <v>153</v>
      </c>
      <c r="P6" s="16" t="s">
        <v>153</v>
      </c>
      <c r="Q6" s="16" t="s">
        <v>153</v>
      </c>
      <c r="R6" s="16" t="s">
        <v>153</v>
      </c>
      <c r="S6" s="16" t="s">
        <v>153</v>
      </c>
      <c r="T6" s="16" t="s">
        <v>153</v>
      </c>
      <c r="U6" s="16" t="s">
        <v>153</v>
      </c>
    </row>
    <row r="7" spans="1:21" ht="24.75">
      <c r="A7" s="16" t="s">
        <v>3</v>
      </c>
      <c r="C7" s="16" t="s">
        <v>211</v>
      </c>
      <c r="E7" s="16" t="s">
        <v>212</v>
      </c>
      <c r="G7" s="16" t="s">
        <v>213</v>
      </c>
      <c r="I7" s="16" t="s">
        <v>140</v>
      </c>
      <c r="K7" s="16" t="s">
        <v>214</v>
      </c>
      <c r="M7" s="16" t="s">
        <v>211</v>
      </c>
      <c r="O7" s="16" t="s">
        <v>212</v>
      </c>
      <c r="Q7" s="16" t="s">
        <v>213</v>
      </c>
      <c r="S7" s="16" t="s">
        <v>140</v>
      </c>
      <c r="U7" s="16" t="s">
        <v>214</v>
      </c>
    </row>
    <row r="8" spans="1:21">
      <c r="A8" s="1" t="s">
        <v>30</v>
      </c>
      <c r="C8" s="11">
        <v>0</v>
      </c>
      <c r="D8" s="11"/>
      <c r="E8" s="11">
        <v>5604919934</v>
      </c>
      <c r="F8" s="11"/>
      <c r="G8" s="11">
        <v>-2984201714</v>
      </c>
      <c r="H8" s="11"/>
      <c r="I8" s="11">
        <f>C8+E8+G8</f>
        <v>2620718220</v>
      </c>
      <c r="J8" s="11"/>
      <c r="K8" s="8">
        <f>I8/$I$71</f>
        <v>-0.32015138748659933</v>
      </c>
      <c r="L8" s="11"/>
      <c r="M8" s="11">
        <v>3899242983</v>
      </c>
      <c r="N8" s="11"/>
      <c r="O8" s="11">
        <v>-11506334390</v>
      </c>
      <c r="P8" s="11"/>
      <c r="Q8" s="11">
        <v>-2984201714</v>
      </c>
      <c r="R8" s="11"/>
      <c r="S8" s="11">
        <f>M8+O8+Q8</f>
        <v>-10591293121</v>
      </c>
      <c r="T8" s="11"/>
      <c r="U8" s="8">
        <f>S8/$S$71</f>
        <v>-5.5429503213370458E-2</v>
      </c>
    </row>
    <row r="9" spans="1:21">
      <c r="A9" s="1" t="s">
        <v>31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f t="shared" ref="I9:I70" si="0">C9+E9+G9</f>
        <v>0</v>
      </c>
      <c r="J9" s="11"/>
      <c r="K9" s="8">
        <f t="shared" ref="K9:K70" si="1">I9/$I$71</f>
        <v>0</v>
      </c>
      <c r="L9" s="11"/>
      <c r="M9" s="11">
        <v>0</v>
      </c>
      <c r="N9" s="11"/>
      <c r="O9" s="11">
        <v>0</v>
      </c>
      <c r="P9" s="11"/>
      <c r="Q9" s="11">
        <v>0</v>
      </c>
      <c r="R9" s="11"/>
      <c r="S9" s="11">
        <f t="shared" ref="S9:S70" si="2">M9+O9+Q9</f>
        <v>0</v>
      </c>
      <c r="T9" s="11"/>
      <c r="U9" s="8">
        <f t="shared" ref="U9:U70" si="3">S9/$S$71</f>
        <v>0</v>
      </c>
    </row>
    <row r="10" spans="1:21">
      <c r="A10" s="1" t="s">
        <v>197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8">
        <f t="shared" si="1"/>
        <v>0</v>
      </c>
      <c r="L10" s="11"/>
      <c r="M10" s="11">
        <v>0</v>
      </c>
      <c r="N10" s="11"/>
      <c r="O10" s="11">
        <v>0</v>
      </c>
      <c r="P10" s="11"/>
      <c r="Q10" s="11">
        <v>3962960214</v>
      </c>
      <c r="R10" s="11"/>
      <c r="S10" s="11">
        <f t="shared" si="2"/>
        <v>3962960214</v>
      </c>
      <c r="T10" s="11"/>
      <c r="U10" s="8">
        <f t="shared" si="3"/>
        <v>2.0740141303504225E-2</v>
      </c>
    </row>
    <row r="11" spans="1:21">
      <c r="A11" s="1" t="s">
        <v>190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8">
        <f t="shared" si="1"/>
        <v>0</v>
      </c>
      <c r="L11" s="11"/>
      <c r="M11" s="11">
        <v>525624515</v>
      </c>
      <c r="N11" s="11"/>
      <c r="O11" s="11">
        <v>0</v>
      </c>
      <c r="P11" s="11"/>
      <c r="Q11" s="11">
        <v>2569325908</v>
      </c>
      <c r="R11" s="11"/>
      <c r="S11" s="11">
        <f t="shared" si="2"/>
        <v>3094950423</v>
      </c>
      <c r="T11" s="11"/>
      <c r="U11" s="8">
        <f t="shared" si="3"/>
        <v>1.619741446648805E-2</v>
      </c>
    </row>
    <row r="12" spans="1:21">
      <c r="A12" s="1" t="s">
        <v>198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8">
        <f t="shared" si="1"/>
        <v>0</v>
      </c>
      <c r="L12" s="11"/>
      <c r="M12" s="11">
        <v>0</v>
      </c>
      <c r="N12" s="11"/>
      <c r="O12" s="11">
        <v>0</v>
      </c>
      <c r="P12" s="11"/>
      <c r="Q12" s="11">
        <v>19676634952</v>
      </c>
      <c r="R12" s="11"/>
      <c r="S12" s="11">
        <f t="shared" si="2"/>
        <v>19676634952</v>
      </c>
      <c r="T12" s="11"/>
      <c r="U12" s="8">
        <f t="shared" si="3"/>
        <v>0.10297761452165567</v>
      </c>
    </row>
    <row r="13" spans="1:21">
      <c r="A13" s="1" t="s">
        <v>199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8">
        <f t="shared" si="1"/>
        <v>0</v>
      </c>
      <c r="L13" s="11"/>
      <c r="M13" s="11">
        <v>0</v>
      </c>
      <c r="N13" s="11"/>
      <c r="O13" s="11">
        <v>0</v>
      </c>
      <c r="P13" s="11"/>
      <c r="Q13" s="11">
        <v>0</v>
      </c>
      <c r="R13" s="11"/>
      <c r="S13" s="11">
        <f t="shared" si="2"/>
        <v>0</v>
      </c>
      <c r="T13" s="11"/>
      <c r="U13" s="8">
        <f t="shared" si="3"/>
        <v>0</v>
      </c>
    </row>
    <row r="14" spans="1:21">
      <c r="A14" s="1" t="s">
        <v>200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8">
        <f t="shared" si="1"/>
        <v>0</v>
      </c>
      <c r="L14" s="11"/>
      <c r="M14" s="11">
        <v>0</v>
      </c>
      <c r="N14" s="11"/>
      <c r="O14" s="11">
        <v>0</v>
      </c>
      <c r="P14" s="11"/>
      <c r="Q14" s="11">
        <v>9022829136</v>
      </c>
      <c r="R14" s="11"/>
      <c r="S14" s="11">
        <f t="shared" si="2"/>
        <v>9022829136</v>
      </c>
      <c r="T14" s="11"/>
      <c r="U14" s="8">
        <f t="shared" si="3"/>
        <v>4.7220951292148136E-2</v>
      </c>
    </row>
    <row r="15" spans="1:21">
      <c r="A15" s="1" t="s">
        <v>201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8">
        <f t="shared" si="1"/>
        <v>0</v>
      </c>
      <c r="L15" s="11"/>
      <c r="M15" s="11">
        <v>0</v>
      </c>
      <c r="N15" s="11"/>
      <c r="O15" s="11">
        <v>0</v>
      </c>
      <c r="P15" s="11"/>
      <c r="Q15" s="11">
        <v>4461503483</v>
      </c>
      <c r="R15" s="11"/>
      <c r="S15" s="11">
        <f t="shared" si="2"/>
        <v>4461503483</v>
      </c>
      <c r="T15" s="11"/>
      <c r="U15" s="8">
        <f t="shared" si="3"/>
        <v>2.3349266120968496E-2</v>
      </c>
    </row>
    <row r="16" spans="1:21">
      <c r="A16" s="1" t="s">
        <v>19</v>
      </c>
      <c r="C16" s="11">
        <v>0</v>
      </c>
      <c r="D16" s="11"/>
      <c r="E16" s="11">
        <v>-318356043</v>
      </c>
      <c r="F16" s="11"/>
      <c r="G16" s="11">
        <v>0</v>
      </c>
      <c r="H16" s="11"/>
      <c r="I16" s="11">
        <f t="shared" si="0"/>
        <v>-318356043</v>
      </c>
      <c r="J16" s="11"/>
      <c r="K16" s="8">
        <f t="shared" si="1"/>
        <v>3.8890914751298016E-2</v>
      </c>
      <c r="L16" s="11"/>
      <c r="M16" s="11">
        <v>8807194000</v>
      </c>
      <c r="N16" s="11"/>
      <c r="O16" s="11">
        <v>-9471092294</v>
      </c>
      <c r="P16" s="11"/>
      <c r="Q16" s="11">
        <v>941808014</v>
      </c>
      <c r="R16" s="11"/>
      <c r="S16" s="11">
        <f t="shared" si="2"/>
        <v>277909720</v>
      </c>
      <c r="T16" s="11"/>
      <c r="U16" s="8">
        <f t="shared" si="3"/>
        <v>1.4544397498756454E-3</v>
      </c>
    </row>
    <row r="17" spans="1:21">
      <c r="A17" s="1" t="s">
        <v>202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8">
        <f t="shared" si="1"/>
        <v>0</v>
      </c>
      <c r="L17" s="11"/>
      <c r="M17" s="11">
        <v>0</v>
      </c>
      <c r="N17" s="11"/>
      <c r="O17" s="11">
        <v>0</v>
      </c>
      <c r="P17" s="11"/>
      <c r="Q17" s="11">
        <v>3238306642</v>
      </c>
      <c r="R17" s="11"/>
      <c r="S17" s="11">
        <f t="shared" si="2"/>
        <v>3238306642</v>
      </c>
      <c r="T17" s="11"/>
      <c r="U17" s="8">
        <f t="shared" si="3"/>
        <v>1.6947668841561646E-2</v>
      </c>
    </row>
    <row r="18" spans="1:21">
      <c r="A18" s="1" t="s">
        <v>203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8">
        <f t="shared" si="1"/>
        <v>0</v>
      </c>
      <c r="L18" s="11"/>
      <c r="M18" s="11">
        <v>0</v>
      </c>
      <c r="N18" s="11"/>
      <c r="O18" s="11">
        <v>0</v>
      </c>
      <c r="P18" s="11"/>
      <c r="Q18" s="11">
        <v>2920041196</v>
      </c>
      <c r="R18" s="11"/>
      <c r="S18" s="11">
        <f t="shared" si="2"/>
        <v>2920041196</v>
      </c>
      <c r="T18" s="11"/>
      <c r="U18" s="8">
        <f t="shared" si="3"/>
        <v>1.5282027511440839E-2</v>
      </c>
    </row>
    <row r="19" spans="1:21">
      <c r="A19" s="1" t="s">
        <v>204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8">
        <f t="shared" si="1"/>
        <v>0</v>
      </c>
      <c r="L19" s="11"/>
      <c r="M19" s="11">
        <v>0</v>
      </c>
      <c r="N19" s="11"/>
      <c r="O19" s="11">
        <v>0</v>
      </c>
      <c r="P19" s="11"/>
      <c r="Q19" s="11">
        <v>8968330619</v>
      </c>
      <c r="R19" s="11"/>
      <c r="S19" s="11">
        <f t="shared" si="2"/>
        <v>8968330619</v>
      </c>
      <c r="T19" s="11"/>
      <c r="U19" s="8">
        <f t="shared" si="3"/>
        <v>4.6935733454376669E-2</v>
      </c>
    </row>
    <row r="20" spans="1:21">
      <c r="A20" s="1" t="s">
        <v>65</v>
      </c>
      <c r="C20" s="11">
        <v>0</v>
      </c>
      <c r="D20" s="11"/>
      <c r="E20" s="11">
        <v>7610972583</v>
      </c>
      <c r="F20" s="11"/>
      <c r="G20" s="11">
        <v>0</v>
      </c>
      <c r="H20" s="11"/>
      <c r="I20" s="11">
        <f t="shared" si="0"/>
        <v>7610972583</v>
      </c>
      <c r="J20" s="11"/>
      <c r="K20" s="8">
        <f t="shared" si="1"/>
        <v>-0.92976933345009405</v>
      </c>
      <c r="L20" s="11"/>
      <c r="M20" s="11">
        <v>8568584302</v>
      </c>
      <c r="N20" s="11"/>
      <c r="O20" s="11">
        <v>-2249784338</v>
      </c>
      <c r="P20" s="11"/>
      <c r="Q20" s="11">
        <v>2082405229</v>
      </c>
      <c r="R20" s="11"/>
      <c r="S20" s="11">
        <f t="shared" si="2"/>
        <v>8401205193</v>
      </c>
      <c r="T20" s="11"/>
      <c r="U20" s="8">
        <f t="shared" si="3"/>
        <v>4.3967684108209289E-2</v>
      </c>
    </row>
    <row r="21" spans="1:21">
      <c r="A21" s="1" t="s">
        <v>205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8">
        <f t="shared" si="1"/>
        <v>0</v>
      </c>
      <c r="L21" s="11"/>
      <c r="M21" s="11">
        <v>0</v>
      </c>
      <c r="N21" s="11"/>
      <c r="O21" s="11">
        <v>0</v>
      </c>
      <c r="P21" s="11"/>
      <c r="Q21" s="11">
        <v>-4245323119</v>
      </c>
      <c r="R21" s="11"/>
      <c r="S21" s="11">
        <f t="shared" si="2"/>
        <v>-4245323119</v>
      </c>
      <c r="T21" s="11"/>
      <c r="U21" s="8">
        <f t="shared" si="3"/>
        <v>-2.22178867847431E-2</v>
      </c>
    </row>
    <row r="22" spans="1:21">
      <c r="A22" s="1" t="s">
        <v>46</v>
      </c>
      <c r="C22" s="11">
        <v>0</v>
      </c>
      <c r="D22" s="11"/>
      <c r="E22" s="11">
        <v>329842490</v>
      </c>
      <c r="F22" s="11"/>
      <c r="G22" s="11">
        <v>0</v>
      </c>
      <c r="H22" s="11"/>
      <c r="I22" s="11">
        <f t="shared" si="0"/>
        <v>329842490</v>
      </c>
      <c r="J22" s="11"/>
      <c r="K22" s="8">
        <f t="shared" si="1"/>
        <v>-4.0294118619717448E-2</v>
      </c>
      <c r="L22" s="11"/>
      <c r="M22" s="11">
        <v>3064215863</v>
      </c>
      <c r="N22" s="11"/>
      <c r="O22" s="11">
        <v>-2776174289</v>
      </c>
      <c r="P22" s="11"/>
      <c r="Q22" s="11">
        <v>954593048</v>
      </c>
      <c r="R22" s="11"/>
      <c r="S22" s="11">
        <f t="shared" si="2"/>
        <v>1242634622</v>
      </c>
      <c r="T22" s="11"/>
      <c r="U22" s="8">
        <f t="shared" si="3"/>
        <v>6.5033248524322832E-3</v>
      </c>
    </row>
    <row r="23" spans="1:21">
      <c r="A23" s="1" t="s">
        <v>206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8">
        <f t="shared" si="1"/>
        <v>0</v>
      </c>
      <c r="L23" s="11"/>
      <c r="M23" s="11">
        <v>0</v>
      </c>
      <c r="N23" s="11"/>
      <c r="O23" s="11">
        <v>0</v>
      </c>
      <c r="P23" s="11"/>
      <c r="Q23" s="11">
        <v>5955362410</v>
      </c>
      <c r="R23" s="11"/>
      <c r="S23" s="11">
        <f t="shared" si="2"/>
        <v>5955362410</v>
      </c>
      <c r="T23" s="11"/>
      <c r="U23" s="8">
        <f t="shared" si="3"/>
        <v>3.1167372677786229E-2</v>
      </c>
    </row>
    <row r="24" spans="1:21">
      <c r="A24" s="1" t="s">
        <v>17</v>
      </c>
      <c r="C24" s="11">
        <v>0</v>
      </c>
      <c r="D24" s="11"/>
      <c r="E24" s="11">
        <v>3093783416</v>
      </c>
      <c r="F24" s="11"/>
      <c r="G24" s="11">
        <v>0</v>
      </c>
      <c r="H24" s="11"/>
      <c r="I24" s="11">
        <f t="shared" si="0"/>
        <v>3093783416</v>
      </c>
      <c r="J24" s="11"/>
      <c r="K24" s="8">
        <f t="shared" si="1"/>
        <v>-0.37794183504987078</v>
      </c>
      <c r="L24" s="11"/>
      <c r="M24" s="11">
        <v>762937749</v>
      </c>
      <c r="N24" s="11"/>
      <c r="O24" s="11">
        <v>-3599382262</v>
      </c>
      <c r="P24" s="11"/>
      <c r="Q24" s="11">
        <v>0</v>
      </c>
      <c r="R24" s="11"/>
      <c r="S24" s="11">
        <f t="shared" si="2"/>
        <v>-2836444513</v>
      </c>
      <c r="T24" s="11"/>
      <c r="U24" s="8">
        <f t="shared" si="3"/>
        <v>-1.4844524502503427E-2</v>
      </c>
    </row>
    <row r="25" spans="1:21">
      <c r="A25" s="1" t="s">
        <v>40</v>
      </c>
      <c r="C25" s="11">
        <v>0</v>
      </c>
      <c r="D25" s="11"/>
      <c r="E25" s="11">
        <v>-217380483</v>
      </c>
      <c r="F25" s="11"/>
      <c r="G25" s="11">
        <v>0</v>
      </c>
      <c r="H25" s="11"/>
      <c r="I25" s="11">
        <f t="shared" si="0"/>
        <v>-217380483</v>
      </c>
      <c r="J25" s="11"/>
      <c r="K25" s="8">
        <f t="shared" si="1"/>
        <v>2.6555568894757835E-2</v>
      </c>
      <c r="L25" s="11"/>
      <c r="M25" s="11">
        <v>477956878</v>
      </c>
      <c r="N25" s="11"/>
      <c r="O25" s="11">
        <v>739093646</v>
      </c>
      <c r="P25" s="11"/>
      <c r="Q25" s="11">
        <v>0</v>
      </c>
      <c r="R25" s="11"/>
      <c r="S25" s="11">
        <f t="shared" si="2"/>
        <v>1217050524</v>
      </c>
      <c r="T25" s="11"/>
      <c r="U25" s="8">
        <f t="shared" si="3"/>
        <v>6.369430546411199E-3</v>
      </c>
    </row>
    <row r="26" spans="1:21">
      <c r="A26" s="1" t="s">
        <v>42</v>
      </c>
      <c r="C26" s="11">
        <v>12174981614</v>
      </c>
      <c r="D26" s="11"/>
      <c r="E26" s="11">
        <v>-13900997329</v>
      </c>
      <c r="F26" s="11"/>
      <c r="G26" s="11">
        <v>0</v>
      </c>
      <c r="H26" s="11"/>
      <c r="I26" s="11">
        <f t="shared" si="0"/>
        <v>-1726015715</v>
      </c>
      <c r="J26" s="11"/>
      <c r="K26" s="8">
        <f t="shared" si="1"/>
        <v>0.21085301035565923</v>
      </c>
      <c r="L26" s="11"/>
      <c r="M26" s="11">
        <v>12174981614</v>
      </c>
      <c r="N26" s="11"/>
      <c r="O26" s="11">
        <v>-2422580447</v>
      </c>
      <c r="P26" s="11"/>
      <c r="Q26" s="11">
        <v>0</v>
      </c>
      <c r="R26" s="11"/>
      <c r="S26" s="11">
        <f t="shared" si="2"/>
        <v>9752401167</v>
      </c>
      <c r="T26" s="11"/>
      <c r="U26" s="8">
        <f t="shared" si="3"/>
        <v>5.1039164495644246E-2</v>
      </c>
    </row>
    <row r="27" spans="1:21">
      <c r="A27" s="1" t="s">
        <v>28</v>
      </c>
      <c r="C27" s="11">
        <v>0</v>
      </c>
      <c r="D27" s="11"/>
      <c r="E27" s="11">
        <v>1329537572</v>
      </c>
      <c r="F27" s="11"/>
      <c r="G27" s="11">
        <v>0</v>
      </c>
      <c r="H27" s="11"/>
      <c r="I27" s="11">
        <f t="shared" si="0"/>
        <v>1329537572</v>
      </c>
      <c r="J27" s="11"/>
      <c r="K27" s="8">
        <f t="shared" si="1"/>
        <v>-0.16241856722443226</v>
      </c>
      <c r="L27" s="11"/>
      <c r="M27" s="11">
        <v>1229104029</v>
      </c>
      <c r="N27" s="11"/>
      <c r="O27" s="11">
        <v>1110542637</v>
      </c>
      <c r="P27" s="11"/>
      <c r="Q27" s="11">
        <v>0</v>
      </c>
      <c r="R27" s="11"/>
      <c r="S27" s="11">
        <f t="shared" si="2"/>
        <v>2339646666</v>
      </c>
      <c r="T27" s="11"/>
      <c r="U27" s="8">
        <f t="shared" si="3"/>
        <v>1.224453434624175E-2</v>
      </c>
    </row>
    <row r="28" spans="1:21">
      <c r="A28" s="1" t="s">
        <v>25</v>
      </c>
      <c r="C28" s="11">
        <v>0</v>
      </c>
      <c r="D28" s="11"/>
      <c r="E28" s="11">
        <v>-2232052941</v>
      </c>
      <c r="F28" s="11"/>
      <c r="G28" s="11">
        <v>0</v>
      </c>
      <c r="H28" s="11"/>
      <c r="I28" s="11">
        <f t="shared" si="0"/>
        <v>-2232052941</v>
      </c>
      <c r="J28" s="11"/>
      <c r="K28" s="8">
        <f t="shared" si="1"/>
        <v>0.2726713770871157</v>
      </c>
      <c r="L28" s="11"/>
      <c r="M28" s="11">
        <v>5495713805</v>
      </c>
      <c r="N28" s="11"/>
      <c r="O28" s="11">
        <v>5257724708</v>
      </c>
      <c r="P28" s="11"/>
      <c r="Q28" s="11">
        <v>0</v>
      </c>
      <c r="R28" s="11"/>
      <c r="S28" s="11">
        <f t="shared" si="2"/>
        <v>10753438513</v>
      </c>
      <c r="T28" s="11"/>
      <c r="U28" s="8">
        <f t="shared" si="3"/>
        <v>5.6278090673297976E-2</v>
      </c>
    </row>
    <row r="29" spans="1:21">
      <c r="A29" s="1" t="s">
        <v>33</v>
      </c>
      <c r="C29" s="11">
        <v>0</v>
      </c>
      <c r="D29" s="11"/>
      <c r="E29" s="11">
        <v>1448403177</v>
      </c>
      <c r="F29" s="11"/>
      <c r="G29" s="11">
        <v>0</v>
      </c>
      <c r="H29" s="11"/>
      <c r="I29" s="11">
        <f t="shared" si="0"/>
        <v>1448403177</v>
      </c>
      <c r="J29" s="11"/>
      <c r="K29" s="8">
        <f t="shared" si="1"/>
        <v>-0.17693939135377498</v>
      </c>
      <c r="L29" s="11"/>
      <c r="M29" s="11">
        <v>2477254119</v>
      </c>
      <c r="N29" s="11"/>
      <c r="O29" s="11">
        <v>3313148967</v>
      </c>
      <c r="P29" s="11"/>
      <c r="Q29" s="11">
        <v>0</v>
      </c>
      <c r="R29" s="11"/>
      <c r="S29" s="11">
        <f t="shared" si="2"/>
        <v>5790403086</v>
      </c>
      <c r="T29" s="11"/>
      <c r="U29" s="8">
        <f t="shared" si="3"/>
        <v>3.0304058512530634E-2</v>
      </c>
    </row>
    <row r="30" spans="1:21">
      <c r="A30" s="1" t="s">
        <v>60</v>
      </c>
      <c r="C30" s="11">
        <v>0</v>
      </c>
      <c r="D30" s="11"/>
      <c r="E30" s="11">
        <v>2045412440</v>
      </c>
      <c r="F30" s="11"/>
      <c r="G30" s="11">
        <v>0</v>
      </c>
      <c r="H30" s="11"/>
      <c r="I30" s="11">
        <f t="shared" si="0"/>
        <v>2045412440</v>
      </c>
      <c r="J30" s="11"/>
      <c r="K30" s="8">
        <f t="shared" si="1"/>
        <v>-0.24987105658705674</v>
      </c>
      <c r="L30" s="11"/>
      <c r="M30" s="11">
        <v>1610597042</v>
      </c>
      <c r="N30" s="11"/>
      <c r="O30" s="11">
        <v>-6972535895</v>
      </c>
      <c r="P30" s="11"/>
      <c r="Q30" s="11">
        <v>0</v>
      </c>
      <c r="R30" s="11"/>
      <c r="S30" s="11">
        <f t="shared" si="2"/>
        <v>-5361938853</v>
      </c>
      <c r="T30" s="11"/>
      <c r="U30" s="8">
        <f t="shared" si="3"/>
        <v>-2.8061692135869971E-2</v>
      </c>
    </row>
    <row r="31" spans="1:21">
      <c r="A31" s="1" t="s">
        <v>49</v>
      </c>
      <c r="C31" s="11">
        <v>167771091</v>
      </c>
      <c r="D31" s="11"/>
      <c r="E31" s="11">
        <v>-2271994545</v>
      </c>
      <c r="F31" s="11"/>
      <c r="G31" s="11">
        <v>0</v>
      </c>
      <c r="H31" s="11"/>
      <c r="I31" s="11">
        <f t="shared" si="0"/>
        <v>-2104223454</v>
      </c>
      <c r="J31" s="11"/>
      <c r="K31" s="8">
        <f t="shared" si="1"/>
        <v>0.2570555099128301</v>
      </c>
      <c r="L31" s="11"/>
      <c r="M31" s="11">
        <v>167771091</v>
      </c>
      <c r="N31" s="11"/>
      <c r="O31" s="11">
        <v>233025082</v>
      </c>
      <c r="P31" s="11"/>
      <c r="Q31" s="11">
        <v>0</v>
      </c>
      <c r="R31" s="11"/>
      <c r="S31" s="11">
        <f t="shared" si="2"/>
        <v>400796173</v>
      </c>
      <c r="T31" s="11"/>
      <c r="U31" s="8">
        <f t="shared" si="3"/>
        <v>2.0975656612846642E-3</v>
      </c>
    </row>
    <row r="32" spans="1:21">
      <c r="A32" s="1" t="s">
        <v>45</v>
      </c>
      <c r="C32" s="11">
        <v>0</v>
      </c>
      <c r="D32" s="11"/>
      <c r="E32" s="11">
        <v>995285604</v>
      </c>
      <c r="F32" s="11"/>
      <c r="G32" s="11">
        <v>0</v>
      </c>
      <c r="H32" s="11"/>
      <c r="I32" s="11">
        <f t="shared" si="0"/>
        <v>995285604</v>
      </c>
      <c r="J32" s="11"/>
      <c r="K32" s="8">
        <f t="shared" si="1"/>
        <v>-0.12158577928535867</v>
      </c>
      <c r="L32" s="11"/>
      <c r="M32" s="11">
        <v>9047983164</v>
      </c>
      <c r="N32" s="11"/>
      <c r="O32" s="11">
        <v>-2988365011</v>
      </c>
      <c r="P32" s="11"/>
      <c r="Q32" s="11">
        <v>0</v>
      </c>
      <c r="R32" s="11"/>
      <c r="S32" s="11">
        <f t="shared" si="2"/>
        <v>6059618153</v>
      </c>
      <c r="T32" s="11"/>
      <c r="U32" s="8">
        <f t="shared" si="3"/>
        <v>3.171299482001292E-2</v>
      </c>
    </row>
    <row r="33" spans="1:21">
      <c r="A33" s="1" t="s">
        <v>18</v>
      </c>
      <c r="C33" s="11">
        <v>0</v>
      </c>
      <c r="D33" s="11"/>
      <c r="E33" s="11">
        <v>-3939617985</v>
      </c>
      <c r="F33" s="11"/>
      <c r="G33" s="11">
        <v>0</v>
      </c>
      <c r="H33" s="11"/>
      <c r="I33" s="11">
        <f t="shared" si="0"/>
        <v>-3939617985</v>
      </c>
      <c r="J33" s="11"/>
      <c r="K33" s="8">
        <f t="shared" si="1"/>
        <v>0.48127042214592253</v>
      </c>
      <c r="L33" s="11"/>
      <c r="M33" s="11">
        <v>4860527100</v>
      </c>
      <c r="N33" s="11"/>
      <c r="O33" s="11">
        <v>6945243232</v>
      </c>
      <c r="P33" s="11"/>
      <c r="Q33" s="11">
        <v>0</v>
      </c>
      <c r="R33" s="11"/>
      <c r="S33" s="11">
        <f t="shared" si="2"/>
        <v>11805770332</v>
      </c>
      <c r="T33" s="11"/>
      <c r="U33" s="8">
        <f t="shared" si="3"/>
        <v>6.1785466333323623E-2</v>
      </c>
    </row>
    <row r="34" spans="1:21">
      <c r="A34" s="1" t="s">
        <v>56</v>
      </c>
      <c r="C34" s="11">
        <v>9812043443</v>
      </c>
      <c r="D34" s="11"/>
      <c r="E34" s="11">
        <v>-8054523566</v>
      </c>
      <c r="F34" s="11"/>
      <c r="G34" s="11">
        <v>0</v>
      </c>
      <c r="H34" s="11"/>
      <c r="I34" s="11">
        <f t="shared" si="0"/>
        <v>1757519877</v>
      </c>
      <c r="J34" s="11"/>
      <c r="K34" s="8">
        <f t="shared" si="1"/>
        <v>-0.21470161227666337</v>
      </c>
      <c r="L34" s="11"/>
      <c r="M34" s="11">
        <v>9812043643</v>
      </c>
      <c r="N34" s="11"/>
      <c r="O34" s="11">
        <v>-7763721396</v>
      </c>
      <c r="P34" s="11"/>
      <c r="Q34" s="11">
        <v>0</v>
      </c>
      <c r="R34" s="11"/>
      <c r="S34" s="11">
        <f t="shared" si="2"/>
        <v>2048322247</v>
      </c>
      <c r="T34" s="11"/>
      <c r="U34" s="8">
        <f t="shared" si="3"/>
        <v>1.0719888806305155E-2</v>
      </c>
    </row>
    <row r="35" spans="1:21">
      <c r="A35" s="1" t="s">
        <v>53</v>
      </c>
      <c r="C35" s="11">
        <v>0</v>
      </c>
      <c r="D35" s="11"/>
      <c r="E35" s="11">
        <v>-6568488537</v>
      </c>
      <c r="F35" s="11"/>
      <c r="G35" s="11">
        <v>0</v>
      </c>
      <c r="H35" s="11"/>
      <c r="I35" s="11">
        <f t="shared" si="0"/>
        <v>-6568488537</v>
      </c>
      <c r="J35" s="11"/>
      <c r="K35" s="8">
        <f t="shared" si="1"/>
        <v>0.8024177123515297</v>
      </c>
      <c r="L35" s="11"/>
      <c r="M35" s="11">
        <v>3037013430</v>
      </c>
      <c r="N35" s="11"/>
      <c r="O35" s="11">
        <v>-13704172465</v>
      </c>
      <c r="P35" s="11"/>
      <c r="Q35" s="11">
        <v>0</v>
      </c>
      <c r="R35" s="11"/>
      <c r="S35" s="11">
        <f t="shared" si="2"/>
        <v>-10667159035</v>
      </c>
      <c r="T35" s="11"/>
      <c r="U35" s="8">
        <f t="shared" si="3"/>
        <v>-5.5826547264158775E-2</v>
      </c>
    </row>
    <row r="36" spans="1:21">
      <c r="A36" s="1" t="s">
        <v>51</v>
      </c>
      <c r="C36" s="11">
        <v>0</v>
      </c>
      <c r="D36" s="11"/>
      <c r="E36" s="11">
        <v>-1598458702</v>
      </c>
      <c r="F36" s="11"/>
      <c r="G36" s="11">
        <v>0</v>
      </c>
      <c r="H36" s="11"/>
      <c r="I36" s="11">
        <f t="shared" si="0"/>
        <v>-1598458702</v>
      </c>
      <c r="J36" s="11"/>
      <c r="K36" s="8">
        <f t="shared" si="1"/>
        <v>0.19527042906784867</v>
      </c>
      <c r="L36" s="11"/>
      <c r="M36" s="11">
        <v>2430289022</v>
      </c>
      <c r="N36" s="11"/>
      <c r="O36" s="11">
        <v>-10486656791</v>
      </c>
      <c r="P36" s="11"/>
      <c r="Q36" s="11">
        <v>0</v>
      </c>
      <c r="R36" s="11"/>
      <c r="S36" s="11">
        <f t="shared" si="2"/>
        <v>-8056367769</v>
      </c>
      <c r="T36" s="11"/>
      <c r="U36" s="8">
        <f t="shared" si="3"/>
        <v>-4.2162978404823595E-2</v>
      </c>
    </row>
    <row r="37" spans="1:21">
      <c r="A37" s="1" t="s">
        <v>54</v>
      </c>
      <c r="C37" s="11">
        <v>0</v>
      </c>
      <c r="D37" s="11"/>
      <c r="E37" s="11">
        <v>-934389504</v>
      </c>
      <c r="F37" s="11"/>
      <c r="G37" s="11">
        <v>0</v>
      </c>
      <c r="H37" s="11"/>
      <c r="I37" s="11">
        <f t="shared" si="0"/>
        <v>-934389504</v>
      </c>
      <c r="J37" s="11"/>
      <c r="K37" s="8">
        <f t="shared" si="1"/>
        <v>0.11414660831354673</v>
      </c>
      <c r="L37" s="11"/>
      <c r="M37" s="11">
        <v>1432900000</v>
      </c>
      <c r="N37" s="11"/>
      <c r="O37" s="11">
        <v>-2016913930</v>
      </c>
      <c r="P37" s="11"/>
      <c r="Q37" s="11">
        <v>0</v>
      </c>
      <c r="R37" s="11"/>
      <c r="S37" s="11">
        <f t="shared" si="2"/>
        <v>-584013930</v>
      </c>
      <c r="T37" s="11"/>
      <c r="U37" s="8">
        <f t="shared" si="3"/>
        <v>-3.0564352850742057E-3</v>
      </c>
    </row>
    <row r="38" spans="1:21">
      <c r="A38" s="1" t="s">
        <v>15</v>
      </c>
      <c r="C38" s="11">
        <v>0</v>
      </c>
      <c r="D38" s="11"/>
      <c r="E38" s="11">
        <v>1830379727</v>
      </c>
      <c r="F38" s="11"/>
      <c r="G38" s="11">
        <v>0</v>
      </c>
      <c r="H38" s="11"/>
      <c r="I38" s="11">
        <f t="shared" si="0"/>
        <v>1830379727</v>
      </c>
      <c r="J38" s="11"/>
      <c r="K38" s="8">
        <f t="shared" si="1"/>
        <v>-0.22360229526179007</v>
      </c>
      <c r="L38" s="11"/>
      <c r="M38" s="11">
        <v>183217480</v>
      </c>
      <c r="N38" s="11"/>
      <c r="O38" s="11">
        <v>-4097011080</v>
      </c>
      <c r="P38" s="11"/>
      <c r="Q38" s="11">
        <v>0</v>
      </c>
      <c r="R38" s="11"/>
      <c r="S38" s="11">
        <f t="shared" si="2"/>
        <v>-3913793600</v>
      </c>
      <c r="T38" s="11"/>
      <c r="U38" s="8">
        <f t="shared" si="3"/>
        <v>-2.0482827965315146E-2</v>
      </c>
    </row>
    <row r="39" spans="1:21">
      <c r="A39" s="1" t="s">
        <v>50</v>
      </c>
      <c r="C39" s="11">
        <v>0</v>
      </c>
      <c r="D39" s="11"/>
      <c r="E39" s="11">
        <v>1754048641</v>
      </c>
      <c r="F39" s="11"/>
      <c r="G39" s="11">
        <v>0</v>
      </c>
      <c r="H39" s="11"/>
      <c r="I39" s="11">
        <f t="shared" si="0"/>
        <v>1754048641</v>
      </c>
      <c r="J39" s="11"/>
      <c r="K39" s="8">
        <f t="shared" si="1"/>
        <v>-0.21427756019307331</v>
      </c>
      <c r="L39" s="11"/>
      <c r="M39" s="11">
        <v>4699963500</v>
      </c>
      <c r="N39" s="11"/>
      <c r="O39" s="11">
        <v>3475311326</v>
      </c>
      <c r="P39" s="11"/>
      <c r="Q39" s="11">
        <v>0</v>
      </c>
      <c r="R39" s="11"/>
      <c r="S39" s="11">
        <f t="shared" si="2"/>
        <v>8175274826</v>
      </c>
      <c r="T39" s="11"/>
      <c r="U39" s="8">
        <f t="shared" si="3"/>
        <v>4.27852781582886E-2</v>
      </c>
    </row>
    <row r="40" spans="1:21">
      <c r="A40" s="1" t="s">
        <v>64</v>
      </c>
      <c r="C40" s="11">
        <v>0</v>
      </c>
      <c r="D40" s="11"/>
      <c r="E40" s="11">
        <v>-5906327848</v>
      </c>
      <c r="F40" s="11"/>
      <c r="G40" s="11">
        <v>0</v>
      </c>
      <c r="H40" s="11"/>
      <c r="I40" s="11">
        <f t="shared" si="0"/>
        <v>-5906327848</v>
      </c>
      <c r="J40" s="11"/>
      <c r="K40" s="8">
        <f t="shared" si="1"/>
        <v>0.72152703829713538</v>
      </c>
      <c r="L40" s="11"/>
      <c r="M40" s="11">
        <v>9991193828</v>
      </c>
      <c r="N40" s="11"/>
      <c r="O40" s="11">
        <v>-14945577425</v>
      </c>
      <c r="P40" s="11"/>
      <c r="Q40" s="11">
        <v>0</v>
      </c>
      <c r="R40" s="11"/>
      <c r="S40" s="11">
        <f t="shared" si="2"/>
        <v>-4954383597</v>
      </c>
      <c r="T40" s="11"/>
      <c r="U40" s="8">
        <f t="shared" si="3"/>
        <v>-2.5928752832425871E-2</v>
      </c>
    </row>
    <row r="41" spans="1:21">
      <c r="A41" s="1" t="s">
        <v>63</v>
      </c>
      <c r="C41" s="11">
        <v>0</v>
      </c>
      <c r="D41" s="11"/>
      <c r="E41" s="11">
        <v>1208957248</v>
      </c>
      <c r="F41" s="11"/>
      <c r="G41" s="11">
        <v>0</v>
      </c>
      <c r="H41" s="11"/>
      <c r="I41" s="11">
        <f t="shared" si="0"/>
        <v>1208957248</v>
      </c>
      <c r="J41" s="11"/>
      <c r="K41" s="8">
        <f t="shared" si="1"/>
        <v>-0.14768827011061905</v>
      </c>
      <c r="L41" s="11"/>
      <c r="M41" s="11">
        <v>5309230533</v>
      </c>
      <c r="N41" s="11"/>
      <c r="O41" s="11">
        <v>3057950686</v>
      </c>
      <c r="P41" s="11"/>
      <c r="Q41" s="11">
        <v>0</v>
      </c>
      <c r="R41" s="11"/>
      <c r="S41" s="11">
        <f t="shared" si="2"/>
        <v>8367181219</v>
      </c>
      <c r="T41" s="11"/>
      <c r="U41" s="8">
        <f t="shared" si="3"/>
        <v>4.378961973451867E-2</v>
      </c>
    </row>
    <row r="42" spans="1:21">
      <c r="A42" s="1" t="s">
        <v>57</v>
      </c>
      <c r="C42" s="11">
        <v>0</v>
      </c>
      <c r="D42" s="11"/>
      <c r="E42" s="11">
        <v>-45358</v>
      </c>
      <c r="F42" s="11"/>
      <c r="G42" s="11">
        <v>0</v>
      </c>
      <c r="H42" s="11"/>
      <c r="I42" s="11">
        <f t="shared" si="0"/>
        <v>-45358</v>
      </c>
      <c r="J42" s="11"/>
      <c r="K42" s="8">
        <f t="shared" si="1"/>
        <v>5.5410102935893553E-6</v>
      </c>
      <c r="L42" s="11"/>
      <c r="M42" s="11">
        <v>92585</v>
      </c>
      <c r="N42" s="11"/>
      <c r="O42" s="11">
        <v>-153908</v>
      </c>
      <c r="P42" s="11"/>
      <c r="Q42" s="11">
        <v>0</v>
      </c>
      <c r="R42" s="11"/>
      <c r="S42" s="11">
        <f t="shared" si="2"/>
        <v>-61323</v>
      </c>
      <c r="T42" s="11"/>
      <c r="U42" s="8">
        <f t="shared" si="3"/>
        <v>-3.209337506497585E-7</v>
      </c>
    </row>
    <row r="43" spans="1:21">
      <c r="A43" s="1" t="s">
        <v>47</v>
      </c>
      <c r="C43" s="11">
        <v>0</v>
      </c>
      <c r="D43" s="11"/>
      <c r="E43" s="11">
        <v>-1359015001</v>
      </c>
      <c r="F43" s="11"/>
      <c r="G43" s="11">
        <v>0</v>
      </c>
      <c r="H43" s="11"/>
      <c r="I43" s="11">
        <f t="shared" si="0"/>
        <v>-1359015001</v>
      </c>
      <c r="J43" s="11"/>
      <c r="K43" s="8">
        <f t="shared" si="1"/>
        <v>0.16601958000095568</v>
      </c>
      <c r="L43" s="11"/>
      <c r="M43" s="11">
        <v>938640752</v>
      </c>
      <c r="N43" s="11"/>
      <c r="O43" s="11">
        <v>-2265025002</v>
      </c>
      <c r="P43" s="11"/>
      <c r="Q43" s="11">
        <v>0</v>
      </c>
      <c r="R43" s="11"/>
      <c r="S43" s="11">
        <f t="shared" si="2"/>
        <v>-1326384250</v>
      </c>
      <c r="T43" s="11"/>
      <c r="U43" s="8">
        <f t="shared" si="3"/>
        <v>-6.9416282986035733E-3</v>
      </c>
    </row>
    <row r="44" spans="1:21">
      <c r="A44" s="1" t="s">
        <v>29</v>
      </c>
      <c r="C44" s="11">
        <v>0</v>
      </c>
      <c r="D44" s="11"/>
      <c r="E44" s="11">
        <v>-8746717341</v>
      </c>
      <c r="F44" s="11"/>
      <c r="G44" s="11">
        <v>0</v>
      </c>
      <c r="H44" s="11"/>
      <c r="I44" s="11">
        <f t="shared" si="0"/>
        <v>-8746717341</v>
      </c>
      <c r="J44" s="11"/>
      <c r="K44" s="8">
        <f t="shared" si="1"/>
        <v>1.0685138414744371</v>
      </c>
      <c r="L44" s="11"/>
      <c r="M44" s="11">
        <v>4411151270</v>
      </c>
      <c r="N44" s="11"/>
      <c r="O44" s="11">
        <v>-14016478722</v>
      </c>
      <c r="P44" s="11"/>
      <c r="Q44" s="11">
        <v>0</v>
      </c>
      <c r="R44" s="11"/>
      <c r="S44" s="11">
        <f t="shared" si="2"/>
        <v>-9605327452</v>
      </c>
      <c r="T44" s="11"/>
      <c r="U44" s="8">
        <f t="shared" si="3"/>
        <v>-5.0269454615551233E-2</v>
      </c>
    </row>
    <row r="45" spans="1:21">
      <c r="A45" s="1" t="s">
        <v>34</v>
      </c>
      <c r="C45" s="11">
        <v>0</v>
      </c>
      <c r="D45" s="11"/>
      <c r="E45" s="11">
        <v>5269744019</v>
      </c>
      <c r="F45" s="11"/>
      <c r="G45" s="11">
        <v>0</v>
      </c>
      <c r="H45" s="11"/>
      <c r="I45" s="11">
        <f t="shared" si="0"/>
        <v>5269744019</v>
      </c>
      <c r="J45" s="11"/>
      <c r="K45" s="8">
        <f t="shared" si="1"/>
        <v>-0.64376087688742756</v>
      </c>
      <c r="L45" s="11"/>
      <c r="M45" s="11">
        <v>2965488238</v>
      </c>
      <c r="N45" s="11"/>
      <c r="O45" s="11">
        <v>7222589439</v>
      </c>
      <c r="P45" s="11"/>
      <c r="Q45" s="11">
        <v>0</v>
      </c>
      <c r="R45" s="11"/>
      <c r="S45" s="11">
        <f t="shared" si="2"/>
        <v>10188077677</v>
      </c>
      <c r="T45" s="11"/>
      <c r="U45" s="8">
        <f t="shared" si="3"/>
        <v>5.3319276304008102E-2</v>
      </c>
    </row>
    <row r="46" spans="1:21">
      <c r="A46" s="1" t="s">
        <v>16</v>
      </c>
      <c r="C46" s="11">
        <v>0</v>
      </c>
      <c r="D46" s="11"/>
      <c r="E46" s="11">
        <v>98267061</v>
      </c>
      <c r="F46" s="11"/>
      <c r="G46" s="11">
        <v>0</v>
      </c>
      <c r="H46" s="11"/>
      <c r="I46" s="11">
        <f t="shared" si="0"/>
        <v>98267061</v>
      </c>
      <c r="J46" s="11"/>
      <c r="K46" s="8">
        <f t="shared" si="1"/>
        <v>-1.200447101992533E-2</v>
      </c>
      <c r="L46" s="11"/>
      <c r="M46" s="11">
        <v>282443600</v>
      </c>
      <c r="N46" s="11"/>
      <c r="O46" s="11">
        <v>491334531</v>
      </c>
      <c r="P46" s="11"/>
      <c r="Q46" s="11">
        <v>0</v>
      </c>
      <c r="R46" s="11"/>
      <c r="S46" s="11">
        <f t="shared" si="2"/>
        <v>773778131</v>
      </c>
      <c r="T46" s="11"/>
      <c r="U46" s="8">
        <f t="shared" si="3"/>
        <v>4.0495657054056416E-3</v>
      </c>
    </row>
    <row r="47" spans="1:21">
      <c r="A47" s="1" t="s">
        <v>52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8">
        <f t="shared" si="1"/>
        <v>0</v>
      </c>
      <c r="L47" s="11"/>
      <c r="M47" s="11">
        <v>26259084189</v>
      </c>
      <c r="N47" s="11"/>
      <c r="O47" s="11">
        <v>38780250624</v>
      </c>
      <c r="P47" s="11"/>
      <c r="Q47" s="11">
        <v>0</v>
      </c>
      <c r="R47" s="11"/>
      <c r="S47" s="11">
        <f t="shared" si="2"/>
        <v>65039334813</v>
      </c>
      <c r="T47" s="11"/>
      <c r="U47" s="8">
        <f t="shared" si="3"/>
        <v>0.34038317860022338</v>
      </c>
    </row>
    <row r="48" spans="1:21">
      <c r="A48" s="1" t="s">
        <v>24</v>
      </c>
      <c r="C48" s="11">
        <v>0</v>
      </c>
      <c r="D48" s="11"/>
      <c r="E48" s="11">
        <v>-2111692989</v>
      </c>
      <c r="F48" s="11"/>
      <c r="G48" s="11">
        <v>0</v>
      </c>
      <c r="H48" s="11"/>
      <c r="I48" s="11">
        <f t="shared" si="0"/>
        <v>-2111692989</v>
      </c>
      <c r="J48" s="11"/>
      <c r="K48" s="8">
        <f t="shared" si="1"/>
        <v>0.25796800099099326</v>
      </c>
      <c r="L48" s="11"/>
      <c r="M48" s="11">
        <v>8887514650</v>
      </c>
      <c r="N48" s="11"/>
      <c r="O48" s="11">
        <v>-2277919551</v>
      </c>
      <c r="P48" s="11"/>
      <c r="Q48" s="11">
        <v>0</v>
      </c>
      <c r="R48" s="11"/>
      <c r="S48" s="11">
        <f t="shared" si="2"/>
        <v>6609595099</v>
      </c>
      <c r="T48" s="11"/>
      <c r="U48" s="8">
        <f t="shared" si="3"/>
        <v>3.4591297643597536E-2</v>
      </c>
    </row>
    <row r="49" spans="1:21">
      <c r="A49" s="1" t="s">
        <v>27</v>
      </c>
      <c r="C49" s="11">
        <v>0</v>
      </c>
      <c r="D49" s="11"/>
      <c r="E49" s="11">
        <v>488637165</v>
      </c>
      <c r="F49" s="11"/>
      <c r="G49" s="11">
        <v>0</v>
      </c>
      <c r="H49" s="11"/>
      <c r="I49" s="11">
        <f t="shared" si="0"/>
        <v>488637165</v>
      </c>
      <c r="J49" s="11"/>
      <c r="K49" s="8">
        <f t="shared" si="1"/>
        <v>-5.9692745736040394E-2</v>
      </c>
      <c r="L49" s="11"/>
      <c r="M49" s="11">
        <v>2754182968</v>
      </c>
      <c r="N49" s="11"/>
      <c r="O49" s="11">
        <v>4201366281</v>
      </c>
      <c r="P49" s="11"/>
      <c r="Q49" s="11">
        <v>0</v>
      </c>
      <c r="R49" s="11"/>
      <c r="S49" s="11">
        <f t="shared" si="2"/>
        <v>6955549249</v>
      </c>
      <c r="T49" s="11"/>
      <c r="U49" s="8">
        <f t="shared" si="3"/>
        <v>3.6401847729411171E-2</v>
      </c>
    </row>
    <row r="50" spans="1:21">
      <c r="A50" s="1" t="s">
        <v>48</v>
      </c>
      <c r="C50" s="11">
        <v>0</v>
      </c>
      <c r="D50" s="11"/>
      <c r="E50" s="11">
        <v>-24763395</v>
      </c>
      <c r="F50" s="11"/>
      <c r="G50" s="11">
        <v>0</v>
      </c>
      <c r="H50" s="11"/>
      <c r="I50" s="11">
        <f t="shared" si="0"/>
        <v>-24763395</v>
      </c>
      <c r="J50" s="11"/>
      <c r="K50" s="8">
        <f t="shared" si="1"/>
        <v>3.0251383791000301E-3</v>
      </c>
      <c r="L50" s="11"/>
      <c r="M50" s="11">
        <v>4786877</v>
      </c>
      <c r="N50" s="11"/>
      <c r="O50" s="11">
        <v>-33415666</v>
      </c>
      <c r="P50" s="11"/>
      <c r="Q50" s="11">
        <v>0</v>
      </c>
      <c r="R50" s="11"/>
      <c r="S50" s="11">
        <f t="shared" si="2"/>
        <v>-28628789</v>
      </c>
      <c r="T50" s="11"/>
      <c r="U50" s="8">
        <f t="shared" si="3"/>
        <v>-1.4982868793650913E-4</v>
      </c>
    </row>
    <row r="51" spans="1:21">
      <c r="A51" s="1" t="s">
        <v>22</v>
      </c>
      <c r="C51" s="11">
        <v>0</v>
      </c>
      <c r="D51" s="11"/>
      <c r="E51" s="11">
        <v>111569190</v>
      </c>
      <c r="F51" s="11"/>
      <c r="G51" s="11">
        <v>0</v>
      </c>
      <c r="H51" s="11"/>
      <c r="I51" s="11">
        <f t="shared" si="0"/>
        <v>111569190</v>
      </c>
      <c r="J51" s="11"/>
      <c r="K51" s="8">
        <f t="shared" si="1"/>
        <v>-1.3629481684320882E-2</v>
      </c>
      <c r="L51" s="11"/>
      <c r="M51" s="11">
        <v>3507406250</v>
      </c>
      <c r="N51" s="11"/>
      <c r="O51" s="11">
        <v>-2984475827</v>
      </c>
      <c r="P51" s="11"/>
      <c r="Q51" s="11">
        <v>0</v>
      </c>
      <c r="R51" s="11"/>
      <c r="S51" s="11">
        <f t="shared" si="2"/>
        <v>522930423</v>
      </c>
      <c r="T51" s="11"/>
      <c r="U51" s="8">
        <f t="shared" si="3"/>
        <v>2.7367549203766084E-3</v>
      </c>
    </row>
    <row r="52" spans="1:21">
      <c r="A52" s="1" t="s">
        <v>26</v>
      </c>
      <c r="C52" s="11">
        <v>0</v>
      </c>
      <c r="D52" s="11"/>
      <c r="E52" s="11">
        <v>-2236314284</v>
      </c>
      <c r="F52" s="11"/>
      <c r="G52" s="11">
        <v>0</v>
      </c>
      <c r="H52" s="11"/>
      <c r="I52" s="11">
        <f t="shared" si="0"/>
        <v>-2236314284</v>
      </c>
      <c r="J52" s="11"/>
      <c r="K52" s="8">
        <f t="shared" si="1"/>
        <v>0.27319194998335267</v>
      </c>
      <c r="L52" s="11"/>
      <c r="M52" s="11">
        <v>5286795000</v>
      </c>
      <c r="N52" s="11"/>
      <c r="O52" s="11">
        <v>-4584444284</v>
      </c>
      <c r="P52" s="11"/>
      <c r="Q52" s="11">
        <v>0</v>
      </c>
      <c r="R52" s="11"/>
      <c r="S52" s="11">
        <f t="shared" si="2"/>
        <v>702350716</v>
      </c>
      <c r="T52" s="11"/>
      <c r="U52" s="8">
        <f t="shared" si="3"/>
        <v>3.6757505268402288E-3</v>
      </c>
    </row>
    <row r="53" spans="1:21">
      <c r="A53" s="1" t="s">
        <v>38</v>
      </c>
      <c r="C53" s="11">
        <v>0</v>
      </c>
      <c r="D53" s="11"/>
      <c r="E53" s="11">
        <v>202201718</v>
      </c>
      <c r="F53" s="11"/>
      <c r="G53" s="11">
        <v>0</v>
      </c>
      <c r="H53" s="11"/>
      <c r="I53" s="11">
        <f t="shared" si="0"/>
        <v>202201718</v>
      </c>
      <c r="J53" s="11"/>
      <c r="K53" s="8">
        <f t="shared" si="1"/>
        <v>-2.470130519025204E-2</v>
      </c>
      <c r="L53" s="11"/>
      <c r="M53" s="11">
        <v>3446594381</v>
      </c>
      <c r="N53" s="11"/>
      <c r="O53" s="11">
        <v>-9974343013</v>
      </c>
      <c r="P53" s="11"/>
      <c r="Q53" s="11">
        <v>0</v>
      </c>
      <c r="R53" s="11"/>
      <c r="S53" s="11">
        <f t="shared" si="2"/>
        <v>-6527748632</v>
      </c>
      <c r="T53" s="11"/>
      <c r="U53" s="8">
        <f t="shared" si="3"/>
        <v>-3.416295438524844E-2</v>
      </c>
    </row>
    <row r="54" spans="1:21">
      <c r="A54" s="1" t="s">
        <v>35</v>
      </c>
      <c r="C54" s="11">
        <v>0</v>
      </c>
      <c r="D54" s="11"/>
      <c r="E54" s="11">
        <v>-4253557603</v>
      </c>
      <c r="F54" s="11"/>
      <c r="G54" s="11">
        <v>0</v>
      </c>
      <c r="H54" s="11"/>
      <c r="I54" s="11">
        <f t="shared" si="0"/>
        <v>-4253557603</v>
      </c>
      <c r="J54" s="11"/>
      <c r="K54" s="8">
        <f t="shared" si="1"/>
        <v>0.51962181892054904</v>
      </c>
      <c r="L54" s="11"/>
      <c r="M54" s="11">
        <v>3081763858</v>
      </c>
      <c r="N54" s="11"/>
      <c r="O54" s="11">
        <v>-3105847340</v>
      </c>
      <c r="P54" s="11"/>
      <c r="Q54" s="11">
        <v>0</v>
      </c>
      <c r="R54" s="11"/>
      <c r="S54" s="11">
        <f t="shared" si="2"/>
        <v>-24083482</v>
      </c>
      <c r="T54" s="11"/>
      <c r="U54" s="8">
        <f t="shared" si="3"/>
        <v>-1.2604083634143711E-4</v>
      </c>
    </row>
    <row r="55" spans="1:21">
      <c r="A55" s="1" t="s">
        <v>41</v>
      </c>
      <c r="C55" s="11">
        <v>0</v>
      </c>
      <c r="D55" s="11"/>
      <c r="E55" s="11">
        <v>-341397390</v>
      </c>
      <c r="F55" s="11"/>
      <c r="G55" s="11">
        <v>0</v>
      </c>
      <c r="H55" s="11"/>
      <c r="I55" s="11">
        <f t="shared" si="0"/>
        <v>-341397390</v>
      </c>
      <c r="J55" s="11"/>
      <c r="K55" s="8">
        <f t="shared" si="1"/>
        <v>4.1705684822843592E-2</v>
      </c>
      <c r="L55" s="11"/>
      <c r="M55" s="11">
        <v>0</v>
      </c>
      <c r="N55" s="11"/>
      <c r="O55" s="11">
        <v>-1728061245</v>
      </c>
      <c r="P55" s="11"/>
      <c r="Q55" s="11">
        <v>0</v>
      </c>
      <c r="R55" s="11"/>
      <c r="S55" s="11">
        <f t="shared" si="2"/>
        <v>-1728061245</v>
      </c>
      <c r="T55" s="11"/>
      <c r="U55" s="8">
        <f t="shared" si="3"/>
        <v>-9.0438037393855697E-3</v>
      </c>
    </row>
    <row r="56" spans="1:21">
      <c r="A56" s="1" t="s">
        <v>59</v>
      </c>
      <c r="C56" s="11">
        <v>0</v>
      </c>
      <c r="D56" s="11"/>
      <c r="E56" s="11">
        <v>-67278873</v>
      </c>
      <c r="F56" s="11"/>
      <c r="G56" s="11">
        <v>0</v>
      </c>
      <c r="H56" s="11"/>
      <c r="I56" s="11">
        <f t="shared" si="0"/>
        <v>-67278873</v>
      </c>
      <c r="J56" s="11"/>
      <c r="K56" s="8">
        <f t="shared" si="1"/>
        <v>8.2189013588361698E-3</v>
      </c>
      <c r="L56" s="11"/>
      <c r="M56" s="11">
        <v>0</v>
      </c>
      <c r="N56" s="11"/>
      <c r="O56" s="11">
        <v>4507684598</v>
      </c>
      <c r="P56" s="11"/>
      <c r="Q56" s="11">
        <v>0</v>
      </c>
      <c r="R56" s="11"/>
      <c r="S56" s="11">
        <f t="shared" si="2"/>
        <v>4507684598</v>
      </c>
      <c r="T56" s="11"/>
      <c r="U56" s="8">
        <f t="shared" si="3"/>
        <v>2.3590954858410205E-2</v>
      </c>
    </row>
    <row r="57" spans="1:21">
      <c r="A57" s="1" t="s">
        <v>43</v>
      </c>
      <c r="C57" s="11">
        <v>0</v>
      </c>
      <c r="D57" s="11"/>
      <c r="E57" s="11">
        <v>62545398</v>
      </c>
      <c r="F57" s="11"/>
      <c r="G57" s="11">
        <v>0</v>
      </c>
      <c r="H57" s="11"/>
      <c r="I57" s="11">
        <f t="shared" si="0"/>
        <v>62545398</v>
      </c>
      <c r="J57" s="11"/>
      <c r="K57" s="8">
        <f t="shared" si="1"/>
        <v>-7.6406520158437997E-3</v>
      </c>
      <c r="L57" s="11"/>
      <c r="M57" s="11">
        <v>0</v>
      </c>
      <c r="N57" s="11"/>
      <c r="O57" s="11">
        <v>8443628645</v>
      </c>
      <c r="P57" s="11"/>
      <c r="Q57" s="11">
        <v>0</v>
      </c>
      <c r="R57" s="11"/>
      <c r="S57" s="11">
        <f t="shared" si="2"/>
        <v>8443628645</v>
      </c>
      <c r="T57" s="11"/>
      <c r="U57" s="8">
        <f t="shared" si="3"/>
        <v>4.4189707126748336E-2</v>
      </c>
    </row>
    <row r="58" spans="1:21">
      <c r="A58" s="1" t="s">
        <v>62</v>
      </c>
      <c r="C58" s="11">
        <v>0</v>
      </c>
      <c r="D58" s="11"/>
      <c r="E58" s="11">
        <v>-265780986</v>
      </c>
      <c r="F58" s="11"/>
      <c r="G58" s="11">
        <v>0</v>
      </c>
      <c r="H58" s="11"/>
      <c r="I58" s="11">
        <f t="shared" si="0"/>
        <v>-265780986</v>
      </c>
      <c r="J58" s="11"/>
      <c r="K58" s="8">
        <f t="shared" si="1"/>
        <v>3.2468256520709213E-2</v>
      </c>
      <c r="L58" s="11"/>
      <c r="M58" s="11">
        <v>0</v>
      </c>
      <c r="N58" s="11"/>
      <c r="O58" s="11">
        <v>213242886</v>
      </c>
      <c r="P58" s="11"/>
      <c r="Q58" s="11">
        <v>0</v>
      </c>
      <c r="R58" s="11"/>
      <c r="S58" s="11">
        <f t="shared" si="2"/>
        <v>213242886</v>
      </c>
      <c r="T58" s="11"/>
      <c r="U58" s="8">
        <f t="shared" si="3"/>
        <v>1.1160060532485181E-3</v>
      </c>
    </row>
    <row r="59" spans="1:21">
      <c r="A59" s="1" t="s">
        <v>44</v>
      </c>
      <c r="C59" s="11">
        <v>0</v>
      </c>
      <c r="D59" s="11"/>
      <c r="E59" s="11">
        <v>4296876425</v>
      </c>
      <c r="F59" s="11"/>
      <c r="G59" s="11">
        <v>0</v>
      </c>
      <c r="H59" s="11"/>
      <c r="I59" s="11">
        <f t="shared" si="0"/>
        <v>4296876425</v>
      </c>
      <c r="J59" s="11"/>
      <c r="K59" s="8">
        <f t="shared" si="1"/>
        <v>-0.52491371976732726</v>
      </c>
      <c r="L59" s="11"/>
      <c r="M59" s="11">
        <v>0</v>
      </c>
      <c r="N59" s="11"/>
      <c r="O59" s="11">
        <v>-935106842</v>
      </c>
      <c r="P59" s="11"/>
      <c r="Q59" s="11">
        <v>0</v>
      </c>
      <c r="R59" s="11"/>
      <c r="S59" s="11">
        <f t="shared" si="2"/>
        <v>-935106842</v>
      </c>
      <c r="T59" s="11"/>
      <c r="U59" s="8">
        <f t="shared" si="3"/>
        <v>-4.8938790675816758E-3</v>
      </c>
    </row>
    <row r="60" spans="1:21">
      <c r="A60" s="1" t="s">
        <v>32</v>
      </c>
      <c r="C60" s="11">
        <v>0</v>
      </c>
      <c r="D60" s="11"/>
      <c r="E60" s="11">
        <v>-132158838</v>
      </c>
      <c r="F60" s="11"/>
      <c r="G60" s="11">
        <v>0</v>
      </c>
      <c r="H60" s="11"/>
      <c r="I60" s="11">
        <f t="shared" si="0"/>
        <v>-132158838</v>
      </c>
      <c r="J60" s="11"/>
      <c r="K60" s="8">
        <f t="shared" si="1"/>
        <v>1.6144748043273691E-2</v>
      </c>
      <c r="L60" s="11"/>
      <c r="M60" s="11">
        <v>0</v>
      </c>
      <c r="N60" s="11"/>
      <c r="O60" s="11">
        <v>1447915921</v>
      </c>
      <c r="P60" s="11"/>
      <c r="Q60" s="11">
        <v>0</v>
      </c>
      <c r="R60" s="11"/>
      <c r="S60" s="11">
        <f t="shared" si="2"/>
        <v>1447915921</v>
      </c>
      <c r="T60" s="11"/>
      <c r="U60" s="8">
        <f t="shared" si="3"/>
        <v>7.577663962168019E-3</v>
      </c>
    </row>
    <row r="61" spans="1:21">
      <c r="A61" s="1" t="s">
        <v>21</v>
      </c>
      <c r="C61" s="11">
        <v>0</v>
      </c>
      <c r="D61" s="11"/>
      <c r="E61" s="11">
        <v>1943433437</v>
      </c>
      <c r="F61" s="11"/>
      <c r="G61" s="11">
        <v>0</v>
      </c>
      <c r="H61" s="11"/>
      <c r="I61" s="11">
        <f t="shared" si="0"/>
        <v>1943433437</v>
      </c>
      <c r="J61" s="11"/>
      <c r="K61" s="8">
        <f t="shared" si="1"/>
        <v>-0.23741312842988535</v>
      </c>
      <c r="L61" s="11"/>
      <c r="M61" s="11">
        <v>0</v>
      </c>
      <c r="N61" s="11"/>
      <c r="O61" s="11">
        <v>4482253996</v>
      </c>
      <c r="P61" s="11"/>
      <c r="Q61" s="11">
        <v>0</v>
      </c>
      <c r="R61" s="11"/>
      <c r="S61" s="11">
        <f t="shared" si="2"/>
        <v>4482253996</v>
      </c>
      <c r="T61" s="11"/>
      <c r="U61" s="8">
        <f t="shared" si="3"/>
        <v>2.3457863873279972E-2</v>
      </c>
    </row>
    <row r="62" spans="1:21">
      <c r="A62" s="1" t="s">
        <v>61</v>
      </c>
      <c r="C62" s="11">
        <v>0</v>
      </c>
      <c r="D62" s="11"/>
      <c r="E62" s="11">
        <v>3109451642</v>
      </c>
      <c r="F62" s="11"/>
      <c r="G62" s="11">
        <v>0</v>
      </c>
      <c r="H62" s="11"/>
      <c r="I62" s="11">
        <f t="shared" si="0"/>
        <v>3109451642</v>
      </c>
      <c r="J62" s="11"/>
      <c r="K62" s="8">
        <f t="shared" si="1"/>
        <v>-0.37985589214119503</v>
      </c>
      <c r="L62" s="11"/>
      <c r="M62" s="11">
        <v>0</v>
      </c>
      <c r="N62" s="11"/>
      <c r="O62" s="11">
        <v>12899002851</v>
      </c>
      <c r="P62" s="11"/>
      <c r="Q62" s="11">
        <v>0</v>
      </c>
      <c r="R62" s="11"/>
      <c r="S62" s="11">
        <f t="shared" si="2"/>
        <v>12899002851</v>
      </c>
      <c r="T62" s="11"/>
      <c r="U62" s="8">
        <f t="shared" si="3"/>
        <v>6.750689569351398E-2</v>
      </c>
    </row>
    <row r="63" spans="1:21">
      <c r="A63" s="1" t="s">
        <v>23</v>
      </c>
      <c r="C63" s="11">
        <v>0</v>
      </c>
      <c r="D63" s="11"/>
      <c r="E63" s="11">
        <v>-362583882</v>
      </c>
      <c r="F63" s="11"/>
      <c r="G63" s="11">
        <v>0</v>
      </c>
      <c r="H63" s="11"/>
      <c r="I63" s="11">
        <f t="shared" si="0"/>
        <v>-362583882</v>
      </c>
      <c r="J63" s="11"/>
      <c r="K63" s="8">
        <f t="shared" si="1"/>
        <v>4.4293862658221002E-2</v>
      </c>
      <c r="L63" s="11"/>
      <c r="M63" s="11">
        <v>0</v>
      </c>
      <c r="N63" s="11"/>
      <c r="O63" s="11">
        <v>-334168217</v>
      </c>
      <c r="P63" s="11"/>
      <c r="Q63" s="11">
        <v>0</v>
      </c>
      <c r="R63" s="11"/>
      <c r="S63" s="11">
        <f t="shared" si="2"/>
        <v>-334168217</v>
      </c>
      <c r="T63" s="11"/>
      <c r="U63" s="8">
        <f t="shared" si="3"/>
        <v>-1.7488684381023823E-3</v>
      </c>
    </row>
    <row r="64" spans="1:21">
      <c r="A64" s="1" t="s">
        <v>58</v>
      </c>
      <c r="C64" s="11">
        <v>0</v>
      </c>
      <c r="D64" s="11"/>
      <c r="E64" s="11">
        <v>113478131</v>
      </c>
      <c r="F64" s="11"/>
      <c r="G64" s="11">
        <v>0</v>
      </c>
      <c r="H64" s="11"/>
      <c r="I64" s="11">
        <f t="shared" si="0"/>
        <v>113478131</v>
      </c>
      <c r="J64" s="11"/>
      <c r="K64" s="8">
        <f t="shared" si="1"/>
        <v>-1.3862681158081955E-2</v>
      </c>
      <c r="L64" s="11"/>
      <c r="M64" s="11">
        <v>0</v>
      </c>
      <c r="N64" s="11"/>
      <c r="O64" s="11">
        <v>40250790</v>
      </c>
      <c r="P64" s="11"/>
      <c r="Q64" s="11">
        <v>0</v>
      </c>
      <c r="R64" s="11"/>
      <c r="S64" s="11">
        <f t="shared" si="2"/>
        <v>40250790</v>
      </c>
      <c r="T64" s="11"/>
      <c r="U64" s="8">
        <f t="shared" si="3"/>
        <v>2.1065239797980845E-4</v>
      </c>
    </row>
    <row r="65" spans="1:21">
      <c r="A65" s="1" t="s">
        <v>66</v>
      </c>
      <c r="C65" s="11">
        <v>0</v>
      </c>
      <c r="D65" s="11"/>
      <c r="E65" s="11">
        <v>-5844748503</v>
      </c>
      <c r="F65" s="11"/>
      <c r="G65" s="11">
        <v>0</v>
      </c>
      <c r="H65" s="11"/>
      <c r="I65" s="11">
        <f t="shared" si="0"/>
        <v>-5844748503</v>
      </c>
      <c r="J65" s="11"/>
      <c r="K65" s="8">
        <f t="shared" si="1"/>
        <v>0.71400440095603812</v>
      </c>
      <c r="L65" s="11"/>
      <c r="M65" s="11">
        <v>0</v>
      </c>
      <c r="N65" s="11"/>
      <c r="O65" s="11">
        <v>-5844748503</v>
      </c>
      <c r="P65" s="11"/>
      <c r="Q65" s="11">
        <v>0</v>
      </c>
      <c r="R65" s="11"/>
      <c r="S65" s="11">
        <f t="shared" si="2"/>
        <v>-5844748503</v>
      </c>
      <c r="T65" s="11"/>
      <c r="U65" s="8">
        <f t="shared" si="3"/>
        <v>-3.0588475101876154E-2</v>
      </c>
    </row>
    <row r="66" spans="1:21">
      <c r="A66" s="1" t="s">
        <v>39</v>
      </c>
      <c r="C66" s="11">
        <v>0</v>
      </c>
      <c r="D66" s="11"/>
      <c r="E66" s="11">
        <v>2404250480</v>
      </c>
      <c r="F66" s="11"/>
      <c r="G66" s="11">
        <v>0</v>
      </c>
      <c r="H66" s="11"/>
      <c r="I66" s="11">
        <f t="shared" si="0"/>
        <v>2404250480</v>
      </c>
      <c r="J66" s="11"/>
      <c r="K66" s="8">
        <f t="shared" si="1"/>
        <v>-0.29370732082647272</v>
      </c>
      <c r="L66" s="11"/>
      <c r="M66" s="11">
        <v>0</v>
      </c>
      <c r="N66" s="11"/>
      <c r="O66" s="11">
        <v>8584376719</v>
      </c>
      <c r="P66" s="11"/>
      <c r="Q66" s="11">
        <v>0</v>
      </c>
      <c r="R66" s="11"/>
      <c r="S66" s="11">
        <f t="shared" si="2"/>
        <v>8584376719</v>
      </c>
      <c r="T66" s="11"/>
      <c r="U66" s="8">
        <f t="shared" si="3"/>
        <v>4.492631178218838E-2</v>
      </c>
    </row>
    <row r="67" spans="1:21">
      <c r="A67" s="1" t="s">
        <v>37</v>
      </c>
      <c r="C67" s="11">
        <v>0</v>
      </c>
      <c r="D67" s="11"/>
      <c r="E67" s="11">
        <v>544107980</v>
      </c>
      <c r="F67" s="11"/>
      <c r="G67" s="11">
        <v>0</v>
      </c>
      <c r="H67" s="11"/>
      <c r="I67" s="11">
        <f t="shared" si="0"/>
        <v>544107980</v>
      </c>
      <c r="J67" s="11"/>
      <c r="K67" s="8">
        <f t="shared" si="1"/>
        <v>-6.6469154680632109E-2</v>
      </c>
      <c r="L67" s="11"/>
      <c r="M67" s="11">
        <v>0</v>
      </c>
      <c r="N67" s="11"/>
      <c r="O67" s="11">
        <v>122863091</v>
      </c>
      <c r="P67" s="11"/>
      <c r="Q67" s="11">
        <v>0</v>
      </c>
      <c r="R67" s="11"/>
      <c r="S67" s="11">
        <f t="shared" si="2"/>
        <v>122863091</v>
      </c>
      <c r="T67" s="11"/>
      <c r="U67" s="8">
        <f t="shared" si="3"/>
        <v>6.4300364644672618E-4</v>
      </c>
    </row>
    <row r="68" spans="1:21">
      <c r="A68" s="1" t="s">
        <v>36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8">
        <f t="shared" si="1"/>
        <v>0</v>
      </c>
      <c r="L68" s="11"/>
      <c r="M68" s="11">
        <v>0</v>
      </c>
      <c r="N68" s="11"/>
      <c r="O68" s="11">
        <v>0</v>
      </c>
      <c r="P68" s="11"/>
      <c r="Q68" s="11">
        <v>0</v>
      </c>
      <c r="R68" s="11"/>
      <c r="S68" s="11">
        <f t="shared" si="2"/>
        <v>0</v>
      </c>
      <c r="T68" s="11"/>
      <c r="U68" s="8">
        <f t="shared" si="3"/>
        <v>0</v>
      </c>
    </row>
    <row r="69" spans="1:21">
      <c r="A69" s="1" t="s">
        <v>20</v>
      </c>
      <c r="C69" s="11">
        <v>0</v>
      </c>
      <c r="D69" s="11"/>
      <c r="E69" s="11">
        <v>-1563929803</v>
      </c>
      <c r="F69" s="11"/>
      <c r="G69" s="11">
        <v>0</v>
      </c>
      <c r="H69" s="11"/>
      <c r="I69" s="11">
        <f t="shared" si="0"/>
        <v>-1563929803</v>
      </c>
      <c r="J69" s="11"/>
      <c r="K69" s="8">
        <f t="shared" si="1"/>
        <v>0.19105232013920748</v>
      </c>
      <c r="L69" s="11"/>
      <c r="M69" s="11">
        <v>0</v>
      </c>
      <c r="N69" s="11"/>
      <c r="O69" s="11">
        <v>-1294439796</v>
      </c>
      <c r="P69" s="11"/>
      <c r="Q69" s="11">
        <v>0</v>
      </c>
      <c r="R69" s="11"/>
      <c r="S69" s="11">
        <f t="shared" si="2"/>
        <v>-1294439796</v>
      </c>
      <c r="T69" s="11"/>
      <c r="U69" s="8">
        <f t="shared" si="3"/>
        <v>-6.7744470870731745E-3</v>
      </c>
    </row>
    <row r="70" spans="1:21">
      <c r="A70" s="1" t="s">
        <v>55</v>
      </c>
      <c r="C70" s="11">
        <v>0</v>
      </c>
      <c r="D70" s="11"/>
      <c r="E70" s="11">
        <v>0</v>
      </c>
      <c r="F70" s="11"/>
      <c r="G70" s="11">
        <v>0</v>
      </c>
      <c r="H70" s="11"/>
      <c r="I70" s="11">
        <f t="shared" si="0"/>
        <v>0</v>
      </c>
      <c r="J70" s="11"/>
      <c r="K70" s="8">
        <f t="shared" si="1"/>
        <v>0</v>
      </c>
      <c r="L70" s="11"/>
      <c r="M70" s="11">
        <v>0</v>
      </c>
      <c r="N70" s="11"/>
      <c r="O70" s="11">
        <v>470887374</v>
      </c>
      <c r="P70" s="11"/>
      <c r="Q70" s="11">
        <v>0</v>
      </c>
      <c r="R70" s="11"/>
      <c r="S70" s="11">
        <f t="shared" si="2"/>
        <v>470887374</v>
      </c>
      <c r="T70" s="11"/>
      <c r="U70" s="8">
        <f t="shared" si="3"/>
        <v>2.4643877675820749E-3</v>
      </c>
    </row>
    <row r="71" spans="1:21" ht="24.75" thickBot="1">
      <c r="C71" s="12">
        <f>SUM(C8:C70)</f>
        <v>22154796148</v>
      </c>
      <c r="D71" s="11"/>
      <c r="E71" s="12">
        <f>SUM(E8:E70)</f>
        <v>-27356466251</v>
      </c>
      <c r="F71" s="11"/>
      <c r="G71" s="12">
        <f>SUM(G8:G70)</f>
        <v>-2984201714</v>
      </c>
      <c r="H71" s="11"/>
      <c r="I71" s="12">
        <f>SUM(I8:I70)</f>
        <v>-8185871817</v>
      </c>
      <c r="J71" s="11"/>
      <c r="K71" s="13">
        <f>SUM(K8:K70)</f>
        <v>0.99999999999999978</v>
      </c>
      <c r="L71" s="11"/>
      <c r="M71" s="12">
        <f>SUM(M8:M70)</f>
        <v>161891484308</v>
      </c>
      <c r="N71" s="11"/>
      <c r="O71" s="12">
        <f>SUM(O8:O70)</f>
        <v>-28339241899</v>
      </c>
      <c r="P71" s="11"/>
      <c r="Q71" s="12">
        <f>SUM(Q8:Q70)</f>
        <v>57524576018</v>
      </c>
      <c r="R71" s="11"/>
      <c r="S71" s="12">
        <f>SUM(S8:S70)</f>
        <v>191076818427</v>
      </c>
      <c r="T71" s="11"/>
      <c r="U71" s="13">
        <f>SUM(U8:U70)</f>
        <v>0.99999999999999978</v>
      </c>
    </row>
    <row r="72" spans="1:21" ht="24.75" thickTop="1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2022-08-24T05:24:47Z</dcterms:created>
  <dcterms:modified xsi:type="dcterms:W3CDTF">2022-08-31T11:32:43Z</dcterms:modified>
</cp:coreProperties>
</file>