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A.Ghayouri\Desktop\پرتفوی ماهانه\"/>
    </mc:Choice>
  </mc:AlternateContent>
  <xr:revisionPtr revIDLastSave="0" documentId="13_ncr:1_{CA643B86-2CF1-4038-BADF-E08B2DD505BB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تاییدیه" sheetId="16" r:id="rId1"/>
    <sheet name="سهام" sheetId="1" r:id="rId2"/>
    <sheet name="اوراق مشارکت" sheetId="3" r:id="rId3"/>
    <sheet name="سپرده" sheetId="6" r:id="rId4"/>
    <sheet name="سود اوراق بهادار و سپرده بانکی" sheetId="7" r:id="rId5"/>
    <sheet name="درآمد سود سهام" sheetId="8" r:id="rId6"/>
    <sheet name="درآمد ناشی از تغییر قیمت اوراق" sheetId="9" r:id="rId7"/>
    <sheet name="درآمد ناشی از فروش" sheetId="10" r:id="rId8"/>
    <sheet name="سرمایه‌گذاری در سهام" sheetId="11" r:id="rId9"/>
    <sheet name="سرمایه‌گذاری در اوراق بهادار" sheetId="12" r:id="rId10"/>
    <sheet name="درآمد سپرده بانکی" sheetId="13" r:id="rId11"/>
    <sheet name="سایر درآمدها" sheetId="14" r:id="rId12"/>
    <sheet name="جمع درآمدها" sheetId="15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12" i="10" l="1"/>
  <c r="Q9" i="10"/>
  <c r="Q8" i="10"/>
  <c r="I44" i="10"/>
  <c r="Q47" i="10"/>
  <c r="I9" i="10"/>
  <c r="I10" i="10"/>
  <c r="I11" i="10"/>
  <c r="I12" i="10"/>
  <c r="I13" i="10"/>
  <c r="I14" i="10"/>
  <c r="I15" i="10"/>
  <c r="I16" i="10"/>
  <c r="I17" i="10"/>
  <c r="I18" i="10"/>
  <c r="I19" i="10"/>
  <c r="I20" i="10"/>
  <c r="I21" i="10"/>
  <c r="I22" i="10"/>
  <c r="I23" i="10"/>
  <c r="I24" i="10"/>
  <c r="I25" i="10"/>
  <c r="I26" i="10"/>
  <c r="I27" i="10"/>
  <c r="I28" i="10"/>
  <c r="I29" i="10"/>
  <c r="I30" i="10"/>
  <c r="I31" i="10"/>
  <c r="I32" i="10"/>
  <c r="I33" i="10"/>
  <c r="I34" i="10"/>
  <c r="I35" i="10"/>
  <c r="I36" i="10"/>
  <c r="I37" i="10"/>
  <c r="I38" i="10"/>
  <c r="I39" i="10"/>
  <c r="I40" i="10"/>
  <c r="I41" i="10"/>
  <c r="I42" i="10"/>
  <c r="I43" i="10"/>
  <c r="I45" i="10"/>
  <c r="I46" i="10"/>
  <c r="I8" i="10"/>
  <c r="AK32" i="3"/>
  <c r="G11" i="15"/>
  <c r="E11" i="15"/>
  <c r="E8" i="15"/>
  <c r="E9" i="15"/>
  <c r="E10" i="15"/>
  <c r="E7" i="15"/>
  <c r="C11" i="15"/>
  <c r="K11" i="13"/>
  <c r="K9" i="13"/>
  <c r="K10" i="13"/>
  <c r="K8" i="13"/>
  <c r="G9" i="13"/>
  <c r="G10" i="13"/>
  <c r="G8" i="13"/>
  <c r="G11" i="13" s="1"/>
  <c r="E11" i="13"/>
  <c r="I11" i="13"/>
  <c r="C40" i="12"/>
  <c r="E40" i="12"/>
  <c r="G40" i="12"/>
  <c r="K40" i="12"/>
  <c r="M40" i="12"/>
  <c r="O40" i="12"/>
  <c r="Q39" i="12"/>
  <c r="Q35" i="12"/>
  <c r="Q40" i="12" s="1"/>
  <c r="Q34" i="12"/>
  <c r="Q10" i="12"/>
  <c r="Q9" i="12"/>
  <c r="Q36" i="12"/>
  <c r="Q11" i="12"/>
  <c r="Q12" i="12"/>
  <c r="Q13" i="12"/>
  <c r="Q14" i="12"/>
  <c r="Q15" i="12"/>
  <c r="Q16" i="12"/>
  <c r="Q17" i="12"/>
  <c r="Q18" i="12"/>
  <c r="Q19" i="12"/>
  <c r="Q20" i="12"/>
  <c r="Q21" i="12"/>
  <c r="Q22" i="12"/>
  <c r="Q23" i="12"/>
  <c r="Q24" i="12"/>
  <c r="Q25" i="12"/>
  <c r="Q26" i="12"/>
  <c r="Q27" i="12"/>
  <c r="Q28" i="12"/>
  <c r="Q29" i="12"/>
  <c r="Q30" i="12"/>
  <c r="Q31" i="12"/>
  <c r="Q32" i="12"/>
  <c r="Q33" i="12"/>
  <c r="Q37" i="12"/>
  <c r="Q38" i="12"/>
  <c r="Q8" i="12"/>
  <c r="I9" i="12"/>
  <c r="I10" i="12"/>
  <c r="I11" i="12"/>
  <c r="I12" i="12"/>
  <c r="I13" i="12"/>
  <c r="I14" i="12"/>
  <c r="I15" i="12"/>
  <c r="I16" i="12"/>
  <c r="I17" i="12"/>
  <c r="I18" i="12"/>
  <c r="I19" i="12"/>
  <c r="I20" i="12"/>
  <c r="I21" i="12"/>
  <c r="I22" i="12"/>
  <c r="I23" i="12"/>
  <c r="I24" i="12"/>
  <c r="I25" i="12"/>
  <c r="I26" i="12"/>
  <c r="I27" i="12"/>
  <c r="I28" i="12"/>
  <c r="I29" i="12"/>
  <c r="I40" i="12" s="1"/>
  <c r="I30" i="12"/>
  <c r="I31" i="12"/>
  <c r="I32" i="12"/>
  <c r="I33" i="12"/>
  <c r="I34" i="12"/>
  <c r="I35" i="12"/>
  <c r="I36" i="12"/>
  <c r="I37" i="12"/>
  <c r="I38" i="12"/>
  <c r="I39" i="12"/>
  <c r="I8" i="12"/>
  <c r="M71" i="11"/>
  <c r="S71" i="11" s="1"/>
  <c r="S9" i="11"/>
  <c r="S10" i="11"/>
  <c r="S11" i="11"/>
  <c r="S12" i="11"/>
  <c r="S13" i="11"/>
  <c r="S14" i="11"/>
  <c r="S15" i="11"/>
  <c r="S16" i="11"/>
  <c r="S17" i="11"/>
  <c r="S18" i="11"/>
  <c r="S19" i="11"/>
  <c r="S20" i="11"/>
  <c r="S21" i="11"/>
  <c r="S22" i="11"/>
  <c r="S23" i="11"/>
  <c r="S24" i="11"/>
  <c r="S25" i="11"/>
  <c r="S26" i="11"/>
  <c r="S27" i="11"/>
  <c r="S28" i="11"/>
  <c r="S29" i="11"/>
  <c r="S30" i="11"/>
  <c r="S31" i="11"/>
  <c r="S32" i="11"/>
  <c r="S33" i="11"/>
  <c r="S34" i="11"/>
  <c r="S35" i="11"/>
  <c r="S36" i="11"/>
  <c r="S37" i="11"/>
  <c r="S38" i="11"/>
  <c r="S39" i="11"/>
  <c r="S40" i="11"/>
  <c r="S41" i="11"/>
  <c r="S42" i="11"/>
  <c r="S43" i="11"/>
  <c r="S44" i="11"/>
  <c r="S45" i="11"/>
  <c r="S46" i="11"/>
  <c r="S47" i="11"/>
  <c r="S48" i="11"/>
  <c r="S49" i="11"/>
  <c r="S50" i="11"/>
  <c r="S51" i="11"/>
  <c r="S52" i="11"/>
  <c r="S53" i="11"/>
  <c r="S54" i="11"/>
  <c r="S55" i="11"/>
  <c r="S56" i="11"/>
  <c r="S57" i="11"/>
  <c r="S58" i="11"/>
  <c r="S59" i="11"/>
  <c r="S60" i="11"/>
  <c r="S61" i="11"/>
  <c r="S62" i="11"/>
  <c r="S63" i="11"/>
  <c r="S64" i="11"/>
  <c r="S65" i="11"/>
  <c r="S66" i="11"/>
  <c r="S67" i="11"/>
  <c r="S68" i="11"/>
  <c r="S69" i="11"/>
  <c r="S70" i="11"/>
  <c r="S72" i="11"/>
  <c r="S8" i="11"/>
  <c r="I9" i="11"/>
  <c r="I10" i="11"/>
  <c r="I11" i="11"/>
  <c r="I12" i="11"/>
  <c r="I13" i="11"/>
  <c r="I14" i="11"/>
  <c r="I15" i="11"/>
  <c r="I16" i="11"/>
  <c r="I17" i="11"/>
  <c r="I18" i="11"/>
  <c r="I19" i="11"/>
  <c r="I20" i="11"/>
  <c r="I21" i="11"/>
  <c r="I22" i="11"/>
  <c r="I23" i="11"/>
  <c r="I24" i="11"/>
  <c r="I25" i="11"/>
  <c r="I26" i="11"/>
  <c r="I27" i="11"/>
  <c r="I28" i="11"/>
  <c r="I29" i="11"/>
  <c r="I30" i="11"/>
  <c r="I31" i="11"/>
  <c r="I32" i="11"/>
  <c r="I33" i="11"/>
  <c r="I34" i="11"/>
  <c r="I35" i="11"/>
  <c r="I36" i="11"/>
  <c r="I37" i="11"/>
  <c r="I38" i="11"/>
  <c r="I39" i="11"/>
  <c r="I40" i="11"/>
  <c r="I41" i="11"/>
  <c r="I42" i="11"/>
  <c r="I43" i="11"/>
  <c r="I44" i="11"/>
  <c r="I45" i="11"/>
  <c r="I46" i="11"/>
  <c r="I47" i="11"/>
  <c r="I48" i="11"/>
  <c r="I49" i="11"/>
  <c r="I50" i="11"/>
  <c r="I51" i="11"/>
  <c r="I52" i="11"/>
  <c r="I53" i="11"/>
  <c r="I54" i="11"/>
  <c r="I55" i="11"/>
  <c r="I56" i="11"/>
  <c r="I57" i="11"/>
  <c r="I58" i="11"/>
  <c r="I59" i="11"/>
  <c r="I60" i="11"/>
  <c r="I61" i="11"/>
  <c r="I62" i="11"/>
  <c r="I63" i="11"/>
  <c r="I64" i="11"/>
  <c r="I65" i="11"/>
  <c r="I66" i="11"/>
  <c r="I67" i="11"/>
  <c r="I68" i="11"/>
  <c r="I69" i="11"/>
  <c r="I70" i="11"/>
  <c r="I71" i="11"/>
  <c r="I72" i="11"/>
  <c r="I8" i="11"/>
  <c r="Q73" i="11"/>
  <c r="O73" i="11"/>
  <c r="M73" i="11"/>
  <c r="G73" i="11"/>
  <c r="E73" i="11"/>
  <c r="C73" i="11"/>
  <c r="Q10" i="10"/>
  <c r="Q11" i="10"/>
  <c r="Q13" i="10"/>
  <c r="Q14" i="10"/>
  <c r="Q15" i="10"/>
  <c r="Q16" i="10"/>
  <c r="Q17" i="10"/>
  <c r="Q18" i="10"/>
  <c r="Q19" i="10"/>
  <c r="Q20" i="10"/>
  <c r="Q21" i="10"/>
  <c r="Q22" i="10"/>
  <c r="Q23" i="10"/>
  <c r="Q24" i="10"/>
  <c r="Q25" i="10"/>
  <c r="Q26" i="10"/>
  <c r="Q27" i="10"/>
  <c r="Q28" i="10"/>
  <c r="Q29" i="10"/>
  <c r="Q30" i="10"/>
  <c r="Q31" i="10"/>
  <c r="Q32" i="10"/>
  <c r="Q33" i="10"/>
  <c r="Q34" i="10"/>
  <c r="Q35" i="10"/>
  <c r="Q36" i="10"/>
  <c r="Q37" i="10"/>
  <c r="Q38" i="10"/>
  <c r="Q39" i="10"/>
  <c r="Q40" i="10"/>
  <c r="Q41" i="10"/>
  <c r="Q42" i="10"/>
  <c r="Q43" i="10"/>
  <c r="Q44" i="10"/>
  <c r="Q45" i="10"/>
  <c r="Q46" i="10"/>
  <c r="E47" i="10"/>
  <c r="G47" i="10"/>
  <c r="M47" i="10"/>
  <c r="O47" i="10"/>
  <c r="I8" i="9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32" i="9"/>
  <c r="I33" i="9"/>
  <c r="I34" i="9"/>
  <c r="I35" i="9"/>
  <c r="I36" i="9"/>
  <c r="I37" i="9"/>
  <c r="I38" i="9"/>
  <c r="I39" i="9"/>
  <c r="I40" i="9"/>
  <c r="I41" i="9"/>
  <c r="I42" i="9"/>
  <c r="I43" i="9"/>
  <c r="I44" i="9"/>
  <c r="I45" i="9"/>
  <c r="I46" i="9"/>
  <c r="I47" i="9"/>
  <c r="I48" i="9"/>
  <c r="I49" i="9"/>
  <c r="I50" i="9"/>
  <c r="I51" i="9"/>
  <c r="I52" i="9"/>
  <c r="I53" i="9"/>
  <c r="I54" i="9"/>
  <c r="I55" i="9"/>
  <c r="I56" i="9"/>
  <c r="I57" i="9"/>
  <c r="I58" i="9"/>
  <c r="I59" i="9"/>
  <c r="I60" i="9"/>
  <c r="I61" i="9"/>
  <c r="I62" i="9"/>
  <c r="I63" i="9"/>
  <c r="I64" i="9"/>
  <c r="I65" i="9"/>
  <c r="I66" i="9"/>
  <c r="I67" i="9"/>
  <c r="I68" i="9"/>
  <c r="I69" i="9"/>
  <c r="I70" i="9"/>
  <c r="I71" i="9"/>
  <c r="I72" i="9"/>
  <c r="I73" i="9"/>
  <c r="I74" i="9"/>
  <c r="I75" i="9"/>
  <c r="I76" i="9"/>
  <c r="I77" i="9"/>
  <c r="I78" i="9"/>
  <c r="Q9" i="9"/>
  <c r="Q10" i="9"/>
  <c r="Q79" i="9" s="1"/>
  <c r="Q11" i="9"/>
  <c r="Q12" i="9"/>
  <c r="Q13" i="9"/>
  <c r="Q14" i="9"/>
  <c r="Q15" i="9"/>
  <c r="Q16" i="9"/>
  <c r="Q17" i="9"/>
  <c r="Q18" i="9"/>
  <c r="Q19" i="9"/>
  <c r="Q20" i="9"/>
  <c r="Q21" i="9"/>
  <c r="Q22" i="9"/>
  <c r="Q23" i="9"/>
  <c r="Q24" i="9"/>
  <c r="Q25" i="9"/>
  <c r="Q26" i="9"/>
  <c r="Q27" i="9"/>
  <c r="Q28" i="9"/>
  <c r="Q29" i="9"/>
  <c r="Q30" i="9"/>
  <c r="Q31" i="9"/>
  <c r="Q32" i="9"/>
  <c r="Q33" i="9"/>
  <c r="Q34" i="9"/>
  <c r="Q35" i="9"/>
  <c r="Q36" i="9"/>
  <c r="Q37" i="9"/>
  <c r="Q38" i="9"/>
  <c r="Q39" i="9"/>
  <c r="Q40" i="9"/>
  <c r="Q41" i="9"/>
  <c r="Q42" i="9"/>
  <c r="Q43" i="9"/>
  <c r="Q44" i="9"/>
  <c r="Q45" i="9"/>
  <c r="Q46" i="9"/>
  <c r="Q47" i="9"/>
  <c r="Q48" i="9"/>
  <c r="Q49" i="9"/>
  <c r="Q50" i="9"/>
  <c r="Q51" i="9"/>
  <c r="Q52" i="9"/>
  <c r="Q53" i="9"/>
  <c r="Q54" i="9"/>
  <c r="Q55" i="9"/>
  <c r="Q56" i="9"/>
  <c r="Q57" i="9"/>
  <c r="Q58" i="9"/>
  <c r="Q59" i="9"/>
  <c r="Q60" i="9"/>
  <c r="Q61" i="9"/>
  <c r="Q62" i="9"/>
  <c r="Q63" i="9"/>
  <c r="Q64" i="9"/>
  <c r="Q65" i="9"/>
  <c r="Q66" i="9"/>
  <c r="Q67" i="9"/>
  <c r="Q68" i="9"/>
  <c r="Q69" i="9"/>
  <c r="Q70" i="9"/>
  <c r="Q71" i="9"/>
  <c r="Q72" i="9"/>
  <c r="Q73" i="9"/>
  <c r="Q74" i="9"/>
  <c r="Q75" i="9"/>
  <c r="Q76" i="9"/>
  <c r="Q77" i="9"/>
  <c r="Q78" i="9"/>
  <c r="Q8" i="9"/>
  <c r="O79" i="9"/>
  <c r="M79" i="9"/>
  <c r="G79" i="9"/>
  <c r="E79" i="9"/>
  <c r="S48" i="8"/>
  <c r="S47" i="8"/>
  <c r="Q48" i="8"/>
  <c r="O48" i="8"/>
  <c r="M48" i="8"/>
  <c r="K48" i="8"/>
  <c r="I48" i="8"/>
  <c r="I16" i="7"/>
  <c r="K16" i="7"/>
  <c r="M16" i="7"/>
  <c r="O16" i="7"/>
  <c r="Q16" i="7"/>
  <c r="S16" i="7"/>
  <c r="S11" i="6"/>
  <c r="K11" i="6"/>
  <c r="M11" i="6"/>
  <c r="O11" i="6"/>
  <c r="Q11" i="6"/>
  <c r="AI32" i="3"/>
  <c r="AG32" i="3"/>
  <c r="AA32" i="3"/>
  <c r="W32" i="3"/>
  <c r="S32" i="3"/>
  <c r="Q32" i="3"/>
  <c r="Y59" i="1"/>
  <c r="K59" i="1"/>
  <c r="E59" i="1"/>
  <c r="G59" i="1"/>
  <c r="O59" i="1"/>
  <c r="U59" i="1"/>
  <c r="W59" i="1"/>
  <c r="I73" i="11" l="1"/>
  <c r="K72" i="11" s="1"/>
  <c r="I47" i="10"/>
  <c r="S73" i="11"/>
  <c r="U9" i="11" s="1"/>
  <c r="U64" i="11"/>
  <c r="U12" i="11"/>
  <c r="U63" i="11"/>
  <c r="U35" i="11"/>
  <c r="U31" i="11"/>
  <c r="U15" i="11"/>
  <c r="U66" i="11"/>
  <c r="U62" i="11"/>
  <c r="U46" i="11"/>
  <c r="U34" i="11"/>
  <c r="U30" i="11"/>
  <c r="U14" i="11"/>
  <c r="U69" i="11"/>
  <c r="U65" i="11"/>
  <c r="U49" i="11"/>
  <c r="U37" i="11"/>
  <c r="U33" i="11"/>
  <c r="U17" i="11"/>
  <c r="K56" i="11"/>
  <c r="K40" i="11"/>
  <c r="K24" i="11"/>
  <c r="K9" i="11"/>
  <c r="K32" i="11"/>
  <c r="K20" i="11"/>
  <c r="K36" i="11"/>
  <c r="K52" i="11"/>
  <c r="K68" i="11"/>
  <c r="K12" i="11"/>
  <c r="K28" i="11"/>
  <c r="K44" i="11"/>
  <c r="K60" i="11"/>
  <c r="K16" i="11"/>
  <c r="K48" i="11"/>
  <c r="K64" i="11"/>
  <c r="K71" i="11"/>
  <c r="K67" i="11"/>
  <c r="K63" i="11"/>
  <c r="K59" i="11"/>
  <c r="K55" i="11"/>
  <c r="K51" i="11"/>
  <c r="K47" i="11"/>
  <c r="K43" i="11"/>
  <c r="K39" i="11"/>
  <c r="K35" i="11"/>
  <c r="K31" i="11"/>
  <c r="K27" i="11"/>
  <c r="K23" i="11"/>
  <c r="K19" i="11"/>
  <c r="K15" i="11"/>
  <c r="K11" i="11"/>
  <c r="K70" i="11"/>
  <c r="K66" i="11"/>
  <c r="K62" i="11"/>
  <c r="K58" i="11"/>
  <c r="K54" i="11"/>
  <c r="K50" i="11"/>
  <c r="K46" i="11"/>
  <c r="K42" i="11"/>
  <c r="K38" i="11"/>
  <c r="K34" i="11"/>
  <c r="K30" i="11"/>
  <c r="K26" i="11"/>
  <c r="K22" i="11"/>
  <c r="K18" i="11"/>
  <c r="K14" i="11"/>
  <c r="K10" i="11"/>
  <c r="K8" i="11"/>
  <c r="K69" i="11"/>
  <c r="K65" i="11"/>
  <c r="K61" i="11"/>
  <c r="K57" i="11"/>
  <c r="K53" i="11"/>
  <c r="K49" i="11"/>
  <c r="K45" i="11"/>
  <c r="K41" i="11"/>
  <c r="K37" i="11"/>
  <c r="K33" i="11"/>
  <c r="K29" i="11"/>
  <c r="K25" i="11"/>
  <c r="K21" i="11"/>
  <c r="K17" i="11"/>
  <c r="K13" i="11"/>
  <c r="I79" i="9"/>
  <c r="U47" i="11" l="1"/>
  <c r="U32" i="11"/>
  <c r="U21" i="11"/>
  <c r="U53" i="11"/>
  <c r="U18" i="11"/>
  <c r="U50" i="11"/>
  <c r="U19" i="11"/>
  <c r="U51" i="11"/>
  <c r="U44" i="11"/>
  <c r="U25" i="11"/>
  <c r="U41" i="11"/>
  <c r="U57" i="11"/>
  <c r="U8" i="11"/>
  <c r="U22" i="11"/>
  <c r="U38" i="11"/>
  <c r="U54" i="11"/>
  <c r="U70" i="11"/>
  <c r="U23" i="11"/>
  <c r="U39" i="11"/>
  <c r="U55" i="11"/>
  <c r="U16" i="11"/>
  <c r="U48" i="11"/>
  <c r="U13" i="11"/>
  <c r="U29" i="11"/>
  <c r="U45" i="11"/>
  <c r="U61" i="11"/>
  <c r="U10" i="11"/>
  <c r="U26" i="11"/>
  <c r="U42" i="11"/>
  <c r="U58" i="11"/>
  <c r="U11" i="11"/>
  <c r="U27" i="11"/>
  <c r="U43" i="11"/>
  <c r="U59" i="11"/>
  <c r="U28" i="11"/>
  <c r="U60" i="11"/>
  <c r="U67" i="11"/>
  <c r="U20" i="11"/>
  <c r="U36" i="11"/>
  <c r="U52" i="11"/>
  <c r="U68" i="11"/>
  <c r="U71" i="11"/>
  <c r="U24" i="11"/>
  <c r="U40" i="11"/>
  <c r="U56" i="11"/>
  <c r="U72" i="11"/>
  <c r="K73" i="11"/>
  <c r="U73" i="11" l="1"/>
</calcChain>
</file>

<file path=xl/sharedStrings.xml><?xml version="1.0" encoding="utf-8"?>
<sst xmlns="http://schemas.openxmlformats.org/spreadsheetml/2006/main" count="863" uniqueCount="248">
  <si>
    <t>صندوق سرمایه‌گذاری توسعه ممتاز</t>
  </si>
  <si>
    <t>صورت وضعیت پورتفوی</t>
  </si>
  <si>
    <t>برای ماه منتهی به 1401/07/30</t>
  </si>
  <si>
    <t>نام شرکت</t>
  </si>
  <si>
    <t>1401/06/31</t>
  </si>
  <si>
    <t>تغییرات طی دوره</t>
  </si>
  <si>
    <t>1401/07/30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</si>
  <si>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</si>
  <si>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</si>
  <si>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</si>
  <si>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</si>
  <si>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</si>
  <si>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</si>
  <si>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</si>
  <si>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</si>
  <si>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بانک خاورمیانه</t>
  </si>
  <si>
    <t>بانک‌اقتصادنوین‌</t>
  </si>
  <si>
    <t>پالایش نفت اصفهان</t>
  </si>
  <si>
    <t>پتروشیمی امیرکبیر</t>
  </si>
  <si>
    <t>پتروشیمی بوعلی سینا</t>
  </si>
  <si>
    <t>پتروشیمی پردیس</t>
  </si>
  <si>
    <t>پتروشیمی تندگویان</t>
  </si>
  <si>
    <t>پتروشیمی جم</t>
  </si>
  <si>
    <t>پتروشیمی خراسان</t>
  </si>
  <si>
    <t>پتروشیمی‌شیراز</t>
  </si>
  <si>
    <t>پلیمر آریا ساسول</t>
  </si>
  <si>
    <t>تامین سرمایه نوین</t>
  </si>
  <si>
    <t>تراکتورسازی‌ایران‌</t>
  </si>
  <si>
    <t>توسعه معدنی و صنعتی صبانور</t>
  </si>
  <si>
    <t>توسعه‌معادن‌وفلزات‌</t>
  </si>
  <si>
    <t>تولید نیروی برق آبادان</t>
  </si>
  <si>
    <t>ح .داروسازی کاسپین تامین</t>
  </si>
  <si>
    <t>داروپخش‌ (هلدینگ‌</t>
  </si>
  <si>
    <t>داروسازی کاسپین تامین</t>
  </si>
  <si>
    <t>زغال سنگ پروده طبس</t>
  </si>
  <si>
    <t>س.سهام عدالت استان کرمانشاه</t>
  </si>
  <si>
    <t>سرمایه گذاری تامین اجتماعی</t>
  </si>
  <si>
    <t>سرمایه گذاری سیمان تامین</t>
  </si>
  <si>
    <t>سرمایه گذاری صبا تامین</t>
  </si>
  <si>
    <t>سرمایه‌ گذاری‌ پارس‌ توشه‌</t>
  </si>
  <si>
    <t>سرمایه‌گذاری‌ سپه‌</t>
  </si>
  <si>
    <t>سرمایه‌گذاری‌صندوق‌بازنشستگی‌</t>
  </si>
  <si>
    <t>سرمایه‌گذاری‌غدیر(هلدینگ‌</t>
  </si>
  <si>
    <t>سیمان فارس و خوزستان</t>
  </si>
  <si>
    <t>شرکت آهن و فولاد ارفع</t>
  </si>
  <si>
    <t>شرکت کیسون</t>
  </si>
  <si>
    <t>شیرپاستوریزه پگاه گیلان</t>
  </si>
  <si>
    <t>صنایع پتروشیمی کرمانشاه</t>
  </si>
  <si>
    <t>صنایع‌ کاشی‌ و سرامیک‌ سینا</t>
  </si>
  <si>
    <t>صندوق واسطه گری مالی یکم-سهام</t>
  </si>
  <si>
    <t>فجر انرژی خلیج فارس</t>
  </si>
  <si>
    <t>فولاد  خوزستان</t>
  </si>
  <si>
    <t>فولاد خراسان</t>
  </si>
  <si>
    <t>فولاد شاهرود</t>
  </si>
  <si>
    <t>فولاد مبارکه اصفهان</t>
  </si>
  <si>
    <t>فولاد هرمزگان جنوب</t>
  </si>
  <si>
    <t>گ.س.وت.ص.پتروشیمی خلیج فارس</t>
  </si>
  <si>
    <t>گروه مپنا (سهامی عام)</t>
  </si>
  <si>
    <t>گروه‌ صنعتی‌ بارز</t>
  </si>
  <si>
    <t>گسترش نفت و گاز پارسیان</t>
  </si>
  <si>
    <t>گلتاش‌</t>
  </si>
  <si>
    <t>نفت ایرانول</t>
  </si>
  <si>
    <t>نفت پاسارگاد</t>
  </si>
  <si>
    <t>نفت سپاهان</t>
  </si>
  <si>
    <t>کالسیمین‌</t>
  </si>
  <si>
    <t>نرخ موثر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</si>
  <si>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</si>
  <si>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</si>
  <si>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</si>
  <si>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</si>
  <si>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</si>
  <si>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</si>
  <si>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</si>
  <si>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</si>
  <si>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اسناد خزانه-م10بودجه00-031115</t>
  </si>
  <si>
    <t>بله</t>
  </si>
  <si>
    <t>1400/06/07</t>
  </si>
  <si>
    <t>1403/11/15</t>
  </si>
  <si>
    <t>اسناد خزانه-م9بودجه00-031101</t>
  </si>
  <si>
    <t>1400/06/01</t>
  </si>
  <si>
    <t>1403/11/01</t>
  </si>
  <si>
    <t>اسنادخزانه-م10بودجه99-020807</t>
  </si>
  <si>
    <t>1399/11/21</t>
  </si>
  <si>
    <t>1402/08/07</t>
  </si>
  <si>
    <t>اسنادخزانه-م11بودجه99-020906</t>
  </si>
  <si>
    <t>1400/01/11</t>
  </si>
  <si>
    <t>1402/09/06</t>
  </si>
  <si>
    <t>اسنادخزانه-م14بودجه99-021025</t>
  </si>
  <si>
    <t>1400/01/08</t>
  </si>
  <si>
    <t>1402/10/25</t>
  </si>
  <si>
    <t>اسنادخزانه-م1بودجه00-030821</t>
  </si>
  <si>
    <t>1400/02/22</t>
  </si>
  <si>
    <t>1403/08/21</t>
  </si>
  <si>
    <t>اسنادخزانه-م2بودجه00-031024</t>
  </si>
  <si>
    <t>1403/10/24</t>
  </si>
  <si>
    <t>اسنادخزانه-م2بودجه99-011019</t>
  </si>
  <si>
    <t>1399/06/19</t>
  </si>
  <si>
    <t>1401/10/19</t>
  </si>
  <si>
    <t>اسنادخزانه-م3بودجه00-030418</t>
  </si>
  <si>
    <t>1403/04/18</t>
  </si>
  <si>
    <t>اسنادخزانه-م3بودجه99-011110</t>
  </si>
  <si>
    <t>1399/06/22</t>
  </si>
  <si>
    <t>1401/11/10</t>
  </si>
  <si>
    <t>اسنادخزانه-م4بودجه00-030522</t>
  </si>
  <si>
    <t>1400/03/11</t>
  </si>
  <si>
    <t>1403/05/22</t>
  </si>
  <si>
    <t>اسنادخزانه-م4بودجه99-011215</t>
  </si>
  <si>
    <t>1399/07/23</t>
  </si>
  <si>
    <t>1401/12/15</t>
  </si>
  <si>
    <t>اسنادخزانه-م5بودجه00-030626</t>
  </si>
  <si>
    <t>اسنادخزانه-م5بودجه99-020218</t>
  </si>
  <si>
    <t>1399/09/05</t>
  </si>
  <si>
    <t>1402/02/18</t>
  </si>
  <si>
    <t>اسنادخزانه-م6بودجه00-030723</t>
  </si>
  <si>
    <t>1403/07/23</t>
  </si>
  <si>
    <t>اسنادخزانه-م7بودجه00-030912</t>
  </si>
  <si>
    <t>1400/04/14</t>
  </si>
  <si>
    <t>1403/09/12</t>
  </si>
  <si>
    <t>اسنادخزانه-م8بودجه00-030919</t>
  </si>
  <si>
    <t>1400/06/16</t>
  </si>
  <si>
    <t>1403/09/19</t>
  </si>
  <si>
    <t>اسنادخزانه-م8بودجه99-020606</t>
  </si>
  <si>
    <t>1399/09/25</t>
  </si>
  <si>
    <t>1402/06/06</t>
  </si>
  <si>
    <t>اسنادخزانه-م9بودجه99-020316</t>
  </si>
  <si>
    <t>1399/10/15</t>
  </si>
  <si>
    <t>1402/03/16</t>
  </si>
  <si>
    <t>مرابحه عام دولت3-ش.خ0211</t>
  </si>
  <si>
    <t>1399/03/13</t>
  </si>
  <si>
    <t>1402/11/13</t>
  </si>
  <si>
    <t>منفعت دولت5-ش.خاص کاردان0108</t>
  </si>
  <si>
    <t>1398/08/18</t>
  </si>
  <si>
    <t>1401/08/18</t>
  </si>
  <si>
    <t>منفعت دولتی4-شرایط خاص14010729</t>
  </si>
  <si>
    <t>1398/07/29</t>
  </si>
  <si>
    <t>1401/07/29</t>
  </si>
  <si>
    <t>مرابحه عام دولت104-ش.خ020303</t>
  </si>
  <si>
    <t>1401/03/03</t>
  </si>
  <si>
    <t>1402/03/03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</si>
  <si>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</si>
  <si>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</si>
  <si>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</si>
  <si>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</si>
  <si>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</si>
  <si>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</si>
  <si>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</si>
  <si>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</si>
  <si>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</si>
  <si>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ملت باجه کارگزاری مفید</t>
  </si>
  <si>
    <t>5801973401</t>
  </si>
  <si>
    <t>سپرده کوتاه مدت</t>
  </si>
  <si>
    <t>1395/07/14</t>
  </si>
  <si>
    <t>بانک پاسارگاد هفتم تیر</t>
  </si>
  <si>
    <t>207-8100-15222222-1</t>
  </si>
  <si>
    <t>1399/05/25</t>
  </si>
  <si>
    <t xml:space="preserve">بانک خاورمیانه ظفر </t>
  </si>
  <si>
    <t>100910810707074686</t>
  </si>
  <si>
    <t>1401/06/14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</si>
  <si>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</si>
  <si>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</si>
  <si>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</si>
  <si>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</si>
  <si>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</si>
  <si>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</si>
  <si>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</si>
  <si>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</si>
  <si>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</si>
  <si>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</si>
  <si>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مرابحه عام دولت3-ش.خ 0104</t>
  </si>
  <si>
    <t>1401/04/03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</si>
  <si>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</si>
  <si>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</si>
  <si>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</si>
  <si>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</si>
  <si>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</si>
  <si>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</si>
  <si>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1401/04/29</t>
  </si>
  <si>
    <t>1401/04/30</t>
  </si>
  <si>
    <t>1401/04/22</t>
  </si>
  <si>
    <t>1401/04/16</t>
  </si>
  <si>
    <t>1401/04/25</t>
  </si>
  <si>
    <t>شیشه‌ و گاز</t>
  </si>
  <si>
    <t>1401/05/30</t>
  </si>
  <si>
    <t>1401/03/30</t>
  </si>
  <si>
    <t>1401/05/11</t>
  </si>
  <si>
    <t>1401/04/28</t>
  </si>
  <si>
    <t>بانک تجارت</t>
  </si>
  <si>
    <t>1401/03/31</t>
  </si>
  <si>
    <t>1401/04/20</t>
  </si>
  <si>
    <t>1401/04/15</t>
  </si>
  <si>
    <t>1401/04/14</t>
  </si>
  <si>
    <t>1401/03/25</t>
  </si>
  <si>
    <t>1401/02/28</t>
  </si>
  <si>
    <t>1401/03/17</t>
  </si>
  <si>
    <t>1401/02/31</t>
  </si>
  <si>
    <t>1401/06/16</t>
  </si>
  <si>
    <t>1401/03/10</t>
  </si>
  <si>
    <t>1401/02/10</t>
  </si>
  <si>
    <t>1401/02/21</t>
  </si>
  <si>
    <t>1401/03/29</t>
  </si>
  <si>
    <t>1401/01/30</t>
  </si>
  <si>
    <t>1401/03/19</t>
  </si>
  <si>
    <t>1401/03/08</t>
  </si>
  <si>
    <t>بهای فروش</t>
  </si>
  <si>
    <t>ارزش دفتری</t>
  </si>
  <si>
    <t>سود و زیان ناشی از تغییر قیمت</t>
  </si>
  <si>
    <t>سود و زیان ناشی از فروش</t>
  </si>
  <si>
    <t>سیمان آرتا اردبیل</t>
  </si>
  <si>
    <t>سیمان‌ شرق‌</t>
  </si>
  <si>
    <t>داروسازی‌ اسوه‌</t>
  </si>
  <si>
    <t>ح . سرمایه‌گذاری‌ سپه‌</t>
  </si>
  <si>
    <t>ح . سرمایه گذاری صبا تامین</t>
  </si>
  <si>
    <t>ح . توسعه‌معادن‌وفلزات‌</t>
  </si>
  <si>
    <t>داده گسترعصرنوین-های وب</t>
  </si>
  <si>
    <t>سپنتا</t>
  </si>
  <si>
    <t>ملی‌ صنایع‌ مس‌ ایران‌</t>
  </si>
  <si>
    <t>ح.زغال سنگ پروده طبس</t>
  </si>
  <si>
    <t>صنایع شیمیایی کیمیاگران امروز</t>
  </si>
  <si>
    <t>دوده‌ صنعتی‌ پارس‌</t>
  </si>
  <si>
    <t>کاشی‌ وسرامیک‌ حافظ‌</t>
  </si>
  <si>
    <t>اسنادخزانه-م1بودجه99-010621</t>
  </si>
  <si>
    <t>اسنادخزانه-م17بودجه98-010512</t>
  </si>
  <si>
    <t>اسنادخزانه-م15بودجه98-010406</t>
  </si>
  <si>
    <t>اسنادخزانه-م16بودجه98-010503</t>
  </si>
  <si>
    <t>اسنادخزانه-م13بودجه98-010219</t>
  </si>
  <si>
    <t>اسنادخزانه-م14بودجه98-010318</t>
  </si>
  <si>
    <t>اسنادخزانه-م18بودجه98-010614</t>
  </si>
  <si>
    <t>اسنادخزانه-م17بودجه99-010226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</si>
  <si>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</si>
  <si>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</si>
  <si>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</si>
  <si>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</si>
  <si>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</si>
  <si>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</si>
  <si>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</si>
  <si>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</si>
  <si>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</si>
  <si>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</si>
  <si>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</si>
  <si>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سایر درآمدها برای تنزیل سود سهام</t>
  </si>
  <si>
    <t>سرمایه‌گذاری در سهام</t>
  </si>
  <si>
    <t>سرمایه‌گذاری در اوراق بهادار</t>
  </si>
  <si>
    <t>درآمد سپرده بانکی</t>
  </si>
  <si>
    <t>1401/07/01</t>
  </si>
  <si>
    <t>-</t>
  </si>
  <si>
    <t>شرکت س.سهام عدالت استان کرمانشاه</t>
  </si>
  <si>
    <t>از ابتدای سال مالی</t>
  </si>
  <si>
    <t xml:space="preserve"> تا پایان ماه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</si>
</sst>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4">
    <font>
      <sz val="11"/>
      <name val="Calibri"/>
    </font>
    <font>
      <sz val="11"/>
      <name val="Calibri"/>
    </font>
    <font>
      <sz val="16"/>
      <name val="B Mitra"/>
      <charset val="178"/>
    </font>
    <font>
      <b/>
      <sz val="16"/>
      <color rgb="FF000000"/>
      <name val="B Mitra"/>
      <charset val="17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/>
    </xf>
    <xf numFmtId="3" fontId="2" fillId="0" borderId="0" xfId="0" applyNumberFormat="1" applyFont="1"/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3" fontId="2" fillId="0" borderId="0" xfId="0" applyNumberFormat="1" applyFont="1" applyAlignment="1">
      <alignment horizontal="center"/>
    </xf>
    <xf numFmtId="3" fontId="2" fillId="0" borderId="2" xfId="0" applyNumberFormat="1" applyFont="1" applyBorder="1"/>
    <xf numFmtId="3" fontId="2" fillId="0" borderId="2" xfId="0" applyNumberFormat="1" applyFont="1" applyBorder="1" applyAlignment="1">
      <alignment horizontal="center"/>
    </xf>
    <xf numFmtId="37" fontId="2" fillId="0" borderId="0" xfId="0" applyNumberFormat="1" applyFont="1" applyAlignment="1">
      <alignment horizontal="center"/>
    </xf>
    <xf numFmtId="164" fontId="2" fillId="0" borderId="0" xfId="1" applyNumberFormat="1" applyFont="1" applyAlignment="1">
      <alignment horizontal="center"/>
    </xf>
    <xf numFmtId="10" fontId="2" fillId="0" borderId="0" xfId="1" applyNumberFormat="1" applyFont="1" applyAlignment="1">
      <alignment horizontal="center"/>
    </xf>
    <xf numFmtId="10" fontId="2" fillId="0" borderId="2" xfId="1" applyNumberFormat="1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3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37" fontId="2" fillId="0" borderId="2" xfId="0" applyNumberFormat="1" applyFont="1" applyBorder="1" applyAlignment="1">
      <alignment horizontal="center"/>
    </xf>
    <xf numFmtId="37" fontId="2" fillId="0" borderId="0" xfId="0" applyNumberFormat="1" applyFont="1"/>
    <xf numFmtId="37" fontId="2" fillId="0" borderId="2" xfId="0" applyNumberFormat="1" applyFont="1" applyBorder="1"/>
    <xf numFmtId="10" fontId="2" fillId="0" borderId="0" xfId="1" applyNumberFormat="1" applyFont="1" applyBorder="1" applyAlignment="1">
      <alignment horizontal="center"/>
    </xf>
    <xf numFmtId="10" fontId="2" fillId="0" borderId="2" xfId="0" applyNumberFormat="1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10</xdr:col>
          <xdr:colOff>228600</xdr:colOff>
          <xdr:row>32</xdr:row>
          <xdr:rowOff>133350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742AEC2A-59B7-C2C5-D86A-8445B6E7EA6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A6DB4F-3A52-45A3-A1F1-4EA5F3AF8FC3}">
  <dimension ref="A1"/>
  <sheetViews>
    <sheetView rightToLeft="1" workbookViewId="0"/>
  </sheetViews>
  <sheetFormatPr defaultRowHeight="15"/>
  <sheetData/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3073" r:id="rId4">
          <objectPr defaultSiz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10</xdr:col>
                <xdr:colOff>228600</xdr:colOff>
                <xdr:row>32</xdr:row>
                <xdr:rowOff>133350</xdr:rowOff>
              </to>
            </anchor>
          </objectPr>
        </oleObject>
      </mc:Choice>
      <mc:Fallback>
        <oleObject progId="Document" shapeId="3073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41"/>
  <sheetViews>
    <sheetView rightToLeft="1" topLeftCell="A31" workbookViewId="0">
      <selection activeCell="I48" sqref="I48"/>
    </sheetView>
  </sheetViews>
  <sheetFormatPr defaultRowHeight="24"/>
  <cols>
    <col min="1" max="1" width="34.85546875" style="1" bestFit="1" customWidth="1"/>
    <col min="2" max="2" width="1" style="1" customWidth="1"/>
    <col min="3" max="3" width="18.140625" style="1" bestFit="1" customWidth="1"/>
    <col min="4" max="4" width="1" style="1" customWidth="1"/>
    <col min="5" max="5" width="19.42578125" style="1" bestFit="1" customWidth="1"/>
    <col min="6" max="6" width="1" style="1" customWidth="1"/>
    <col min="7" max="7" width="15" style="1" bestFit="1" customWidth="1"/>
    <col min="8" max="8" width="1" style="1" customWidth="1"/>
    <col min="9" max="9" width="16.140625" style="1" bestFit="1" customWidth="1"/>
    <col min="10" max="10" width="1" style="1" customWidth="1"/>
    <col min="11" max="11" width="18.140625" style="1" bestFit="1" customWidth="1"/>
    <col min="12" max="12" width="1" style="1" customWidth="1"/>
    <col min="13" max="13" width="19.42578125" style="1" bestFit="1" customWidth="1"/>
    <col min="14" max="14" width="1" style="1" customWidth="1"/>
    <col min="15" max="15" width="16.140625" style="1" bestFit="1" customWidth="1"/>
    <col min="16" max="16" width="1" style="1" customWidth="1"/>
    <col min="17" max="17" width="17.42578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>
      <c r="A2" s="22" t="s">
        <v>0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</row>
    <row r="3" spans="1:17" ht="24.75">
      <c r="A3" s="22" t="s">
        <v>158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</row>
    <row r="4" spans="1:17" ht="24.75">
      <c r="A4" s="22" t="s">
        <v>2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</row>
    <row r="6" spans="1:17" ht="24.75">
      <c r="A6" s="22" t="s">
        <v>162</v>
      </c>
      <c r="C6" s="23" t="s">
        <v>160</v>
      </c>
      <c r="D6" s="23" t="s">
        <v>160</v>
      </c>
      <c r="E6" s="23" t="s">
        <v>160</v>
      </c>
      <c r="F6" s="23" t="s">
        <v>160</v>
      </c>
      <c r="G6" s="23" t="s">
        <v>160</v>
      </c>
      <c r="H6" s="23" t="s">
        <v>160</v>
      </c>
      <c r="I6" s="23" t="s">
        <v>160</v>
      </c>
      <c r="K6" s="23" t="s">
        <v>161</v>
      </c>
      <c r="L6" s="23" t="s">
        <v>161</v>
      </c>
      <c r="M6" s="23" t="s">
        <v>161</v>
      </c>
      <c r="N6" s="23" t="s">
        <v>161</v>
      </c>
      <c r="O6" s="23" t="s">
        <v>161</v>
      </c>
      <c r="P6" s="23" t="s">
        <v>161</v>
      </c>
      <c r="Q6" s="23" t="s">
        <v>161</v>
      </c>
    </row>
    <row r="7" spans="1:17" ht="24.75">
      <c r="A7" s="23" t="s">
        <v>162</v>
      </c>
      <c r="C7" s="23" t="s">
        <v>232</v>
      </c>
      <c r="E7" s="23" t="s">
        <v>229</v>
      </c>
      <c r="G7" s="23" t="s">
        <v>230</v>
      </c>
      <c r="I7" s="23" t="s">
        <v>233</v>
      </c>
      <c r="K7" s="23" t="s">
        <v>232</v>
      </c>
      <c r="M7" s="23" t="s">
        <v>229</v>
      </c>
      <c r="O7" s="23" t="s">
        <v>230</v>
      </c>
      <c r="Q7" s="23" t="s">
        <v>233</v>
      </c>
    </row>
    <row r="8" spans="1:17">
      <c r="A8" s="1" t="s">
        <v>127</v>
      </c>
      <c r="C8" s="9">
        <v>1052661127</v>
      </c>
      <c r="D8" s="9"/>
      <c r="E8" s="9">
        <v>3657624895</v>
      </c>
      <c r="F8" s="9"/>
      <c r="G8" s="9">
        <v>293289167</v>
      </c>
      <c r="H8" s="9"/>
      <c r="I8" s="9">
        <f>C8+E8+G8</f>
        <v>5003575189</v>
      </c>
      <c r="J8" s="9"/>
      <c r="K8" s="9">
        <v>3516393442</v>
      </c>
      <c r="L8" s="9"/>
      <c r="M8" s="9">
        <v>2295439895</v>
      </c>
      <c r="N8" s="9"/>
      <c r="O8" s="9">
        <v>293289167</v>
      </c>
      <c r="P8" s="9"/>
      <c r="Q8" s="9">
        <f>K8+M8+O8</f>
        <v>6105122504</v>
      </c>
    </row>
    <row r="9" spans="1:17">
      <c r="A9" s="1" t="s">
        <v>121</v>
      </c>
      <c r="C9" s="9">
        <v>0</v>
      </c>
      <c r="D9" s="9"/>
      <c r="E9" s="9">
        <v>-3935502341</v>
      </c>
      <c r="F9" s="9"/>
      <c r="G9" s="9">
        <v>5088082495</v>
      </c>
      <c r="H9" s="9"/>
      <c r="I9" s="9">
        <f t="shared" ref="I9:I39" si="0">C9+E9+G9</f>
        <v>1152580154</v>
      </c>
      <c r="J9" s="9"/>
      <c r="K9" s="9">
        <v>0</v>
      </c>
      <c r="L9" s="9"/>
      <c r="M9" s="9">
        <v>2290510361</v>
      </c>
      <c r="N9" s="9"/>
      <c r="O9" s="9">
        <v>5088082495</v>
      </c>
      <c r="P9" s="9"/>
      <c r="Q9" s="9">
        <f>K9+M9+O9</f>
        <v>7378592856</v>
      </c>
    </row>
    <row r="10" spans="1:17">
      <c r="A10" s="1" t="s">
        <v>106</v>
      </c>
      <c r="C10" s="9">
        <v>0</v>
      </c>
      <c r="D10" s="9"/>
      <c r="E10" s="9">
        <v>1384673315</v>
      </c>
      <c r="F10" s="9"/>
      <c r="G10" s="9">
        <v>3007252985</v>
      </c>
      <c r="H10" s="9"/>
      <c r="I10" s="9">
        <f t="shared" si="0"/>
        <v>4391926300</v>
      </c>
      <c r="J10" s="9"/>
      <c r="K10" s="9">
        <v>0</v>
      </c>
      <c r="L10" s="9"/>
      <c r="M10" s="9">
        <v>28235303368</v>
      </c>
      <c r="N10" s="9"/>
      <c r="O10" s="9">
        <v>7460952798</v>
      </c>
      <c r="P10" s="9"/>
      <c r="Q10" s="9">
        <f>K10+M10+O10</f>
        <v>35696256166</v>
      </c>
    </row>
    <row r="11" spans="1:17">
      <c r="A11" s="1" t="s">
        <v>133</v>
      </c>
      <c r="C11" s="9">
        <v>15302133</v>
      </c>
      <c r="D11" s="9"/>
      <c r="E11" s="9">
        <v>0</v>
      </c>
      <c r="F11" s="9"/>
      <c r="G11" s="9">
        <v>191249</v>
      </c>
      <c r="H11" s="9"/>
      <c r="I11" s="9">
        <f t="shared" si="0"/>
        <v>15493382</v>
      </c>
      <c r="J11" s="9"/>
      <c r="K11" s="9">
        <v>106510996</v>
      </c>
      <c r="L11" s="9"/>
      <c r="M11" s="9">
        <v>0</v>
      </c>
      <c r="N11" s="9"/>
      <c r="O11" s="9">
        <v>191249</v>
      </c>
      <c r="P11" s="9"/>
      <c r="Q11" s="9">
        <f t="shared" ref="Q11:Q38" si="1">K11+M11+O11</f>
        <v>106702245</v>
      </c>
    </row>
    <row r="12" spans="1:17">
      <c r="A12" s="1" t="s">
        <v>168</v>
      </c>
      <c r="C12" s="9">
        <v>0</v>
      </c>
      <c r="D12" s="9"/>
      <c r="E12" s="9">
        <v>0</v>
      </c>
      <c r="F12" s="9"/>
      <c r="G12" s="9">
        <v>0</v>
      </c>
      <c r="H12" s="9"/>
      <c r="I12" s="9">
        <f t="shared" si="0"/>
        <v>0</v>
      </c>
      <c r="J12" s="9"/>
      <c r="K12" s="9">
        <v>8784457731</v>
      </c>
      <c r="L12" s="9"/>
      <c r="M12" s="9">
        <v>0</v>
      </c>
      <c r="N12" s="9"/>
      <c r="O12" s="9">
        <v>2511020610</v>
      </c>
      <c r="P12" s="9"/>
      <c r="Q12" s="9">
        <f t="shared" si="1"/>
        <v>11295478341</v>
      </c>
    </row>
    <row r="13" spans="1:17">
      <c r="A13" s="1" t="s">
        <v>220</v>
      </c>
      <c r="C13" s="9">
        <v>0</v>
      </c>
      <c r="D13" s="9"/>
      <c r="E13" s="9">
        <v>0</v>
      </c>
      <c r="F13" s="9"/>
      <c r="G13" s="9">
        <v>0</v>
      </c>
      <c r="H13" s="9"/>
      <c r="I13" s="9">
        <f t="shared" si="0"/>
        <v>0</v>
      </c>
      <c r="J13" s="9"/>
      <c r="K13" s="9">
        <v>0</v>
      </c>
      <c r="L13" s="9"/>
      <c r="M13" s="9">
        <v>0</v>
      </c>
      <c r="N13" s="9"/>
      <c r="O13" s="9">
        <v>6624582500</v>
      </c>
      <c r="P13" s="9"/>
      <c r="Q13" s="9">
        <f t="shared" si="1"/>
        <v>6624582500</v>
      </c>
    </row>
    <row r="14" spans="1:17">
      <c r="A14" s="1" t="s">
        <v>221</v>
      </c>
      <c r="C14" s="9">
        <v>0</v>
      </c>
      <c r="D14" s="9"/>
      <c r="E14" s="9">
        <v>0</v>
      </c>
      <c r="F14" s="9"/>
      <c r="G14" s="9">
        <v>0</v>
      </c>
      <c r="H14" s="9"/>
      <c r="I14" s="9">
        <f t="shared" si="0"/>
        <v>0</v>
      </c>
      <c r="J14" s="9"/>
      <c r="K14" s="9">
        <v>0</v>
      </c>
      <c r="L14" s="9"/>
      <c r="M14" s="9">
        <v>0</v>
      </c>
      <c r="N14" s="9"/>
      <c r="O14" s="9">
        <v>3125534006</v>
      </c>
      <c r="P14" s="9"/>
      <c r="Q14" s="9">
        <f t="shared" si="1"/>
        <v>3125534006</v>
      </c>
    </row>
    <row r="15" spans="1:17">
      <c r="A15" s="1" t="s">
        <v>222</v>
      </c>
      <c r="C15" s="9">
        <v>0</v>
      </c>
      <c r="D15" s="9"/>
      <c r="E15" s="9">
        <v>0</v>
      </c>
      <c r="F15" s="9"/>
      <c r="G15" s="9">
        <v>0</v>
      </c>
      <c r="H15" s="9"/>
      <c r="I15" s="9">
        <f t="shared" si="0"/>
        <v>0</v>
      </c>
      <c r="J15" s="9"/>
      <c r="K15" s="9">
        <v>0</v>
      </c>
      <c r="L15" s="9"/>
      <c r="M15" s="9">
        <v>0</v>
      </c>
      <c r="N15" s="9"/>
      <c r="O15" s="9">
        <v>6715743836</v>
      </c>
      <c r="P15" s="9"/>
      <c r="Q15" s="9">
        <f t="shared" si="1"/>
        <v>6715743836</v>
      </c>
    </row>
    <row r="16" spans="1:17">
      <c r="A16" s="1" t="s">
        <v>223</v>
      </c>
      <c r="C16" s="9">
        <v>0</v>
      </c>
      <c r="D16" s="9"/>
      <c r="E16" s="9">
        <v>0</v>
      </c>
      <c r="F16" s="9"/>
      <c r="G16" s="9">
        <v>0</v>
      </c>
      <c r="H16" s="9"/>
      <c r="I16" s="9">
        <f t="shared" si="0"/>
        <v>0</v>
      </c>
      <c r="J16" s="9"/>
      <c r="K16" s="9">
        <v>0</v>
      </c>
      <c r="L16" s="9"/>
      <c r="M16" s="9">
        <v>0</v>
      </c>
      <c r="N16" s="9"/>
      <c r="O16" s="9">
        <v>3694875932</v>
      </c>
      <c r="P16" s="9"/>
      <c r="Q16" s="9">
        <f t="shared" si="1"/>
        <v>3694875932</v>
      </c>
    </row>
    <row r="17" spans="1:17">
      <c r="A17" s="1" t="s">
        <v>84</v>
      </c>
      <c r="C17" s="9">
        <v>0</v>
      </c>
      <c r="D17" s="9"/>
      <c r="E17" s="9">
        <v>23755693</v>
      </c>
      <c r="F17" s="9"/>
      <c r="G17" s="9">
        <v>0</v>
      </c>
      <c r="H17" s="9"/>
      <c r="I17" s="9">
        <f t="shared" si="0"/>
        <v>23755693</v>
      </c>
      <c r="J17" s="9"/>
      <c r="K17" s="9">
        <v>0</v>
      </c>
      <c r="L17" s="9"/>
      <c r="M17" s="9">
        <v>805512455</v>
      </c>
      <c r="N17" s="9"/>
      <c r="O17" s="9">
        <v>2051149770</v>
      </c>
      <c r="P17" s="9"/>
      <c r="Q17" s="9">
        <f t="shared" si="1"/>
        <v>2856662225</v>
      </c>
    </row>
    <row r="18" spans="1:17">
      <c r="A18" s="1" t="s">
        <v>224</v>
      </c>
      <c r="C18" s="9">
        <v>0</v>
      </c>
      <c r="D18" s="9"/>
      <c r="E18" s="9">
        <v>0</v>
      </c>
      <c r="F18" s="9"/>
      <c r="G18" s="9">
        <v>0</v>
      </c>
      <c r="H18" s="9"/>
      <c r="I18" s="9">
        <f t="shared" si="0"/>
        <v>0</v>
      </c>
      <c r="J18" s="9"/>
      <c r="K18" s="9">
        <v>0</v>
      </c>
      <c r="L18" s="9"/>
      <c r="M18" s="9">
        <v>0</v>
      </c>
      <c r="N18" s="9"/>
      <c r="O18" s="9">
        <v>1061150093</v>
      </c>
      <c r="P18" s="9"/>
      <c r="Q18" s="9">
        <f t="shared" si="1"/>
        <v>1061150093</v>
      </c>
    </row>
    <row r="19" spans="1:17">
      <c r="A19" s="1" t="s">
        <v>225</v>
      </c>
      <c r="C19" s="9">
        <v>0</v>
      </c>
      <c r="D19" s="9"/>
      <c r="E19" s="9">
        <v>0</v>
      </c>
      <c r="F19" s="9"/>
      <c r="G19" s="9">
        <v>0</v>
      </c>
      <c r="H19" s="9"/>
      <c r="I19" s="9">
        <f t="shared" si="0"/>
        <v>0</v>
      </c>
      <c r="J19" s="9"/>
      <c r="K19" s="9">
        <v>0</v>
      </c>
      <c r="L19" s="9"/>
      <c r="M19" s="9">
        <v>0</v>
      </c>
      <c r="N19" s="9"/>
      <c r="O19" s="9">
        <v>2774979280</v>
      </c>
      <c r="P19" s="9"/>
      <c r="Q19" s="9">
        <f t="shared" si="1"/>
        <v>2774979280</v>
      </c>
    </row>
    <row r="20" spans="1:17">
      <c r="A20" s="1" t="s">
        <v>226</v>
      </c>
      <c r="C20" s="9">
        <v>0</v>
      </c>
      <c r="D20" s="9"/>
      <c r="E20" s="9">
        <v>0</v>
      </c>
      <c r="F20" s="9"/>
      <c r="G20" s="9">
        <v>0</v>
      </c>
      <c r="H20" s="9"/>
      <c r="I20" s="9">
        <f t="shared" si="0"/>
        <v>0</v>
      </c>
      <c r="J20" s="9"/>
      <c r="K20" s="9">
        <v>0</v>
      </c>
      <c r="L20" s="9"/>
      <c r="M20" s="9">
        <v>0</v>
      </c>
      <c r="N20" s="9"/>
      <c r="O20" s="9">
        <v>11219732827</v>
      </c>
      <c r="P20" s="9"/>
      <c r="Q20" s="9">
        <f t="shared" si="1"/>
        <v>11219732827</v>
      </c>
    </row>
    <row r="21" spans="1:17">
      <c r="A21" s="1" t="s">
        <v>227</v>
      </c>
      <c r="C21" s="9">
        <v>0</v>
      </c>
      <c r="D21" s="9"/>
      <c r="E21" s="9">
        <v>0</v>
      </c>
      <c r="F21" s="9"/>
      <c r="G21" s="9">
        <v>0</v>
      </c>
      <c r="H21" s="9"/>
      <c r="I21" s="9">
        <f t="shared" si="0"/>
        <v>0</v>
      </c>
      <c r="J21" s="9"/>
      <c r="K21" s="9">
        <v>0</v>
      </c>
      <c r="L21" s="9"/>
      <c r="M21" s="9">
        <v>0</v>
      </c>
      <c r="N21" s="9"/>
      <c r="O21" s="9">
        <v>937005815</v>
      </c>
      <c r="P21" s="9"/>
      <c r="Q21" s="9">
        <f t="shared" si="1"/>
        <v>937005815</v>
      </c>
    </row>
    <row r="22" spans="1:17">
      <c r="A22" s="1" t="s">
        <v>136</v>
      </c>
      <c r="C22" s="9">
        <v>65850451</v>
      </c>
      <c r="D22" s="9"/>
      <c r="E22" s="9">
        <v>-9064494</v>
      </c>
      <c r="F22" s="9"/>
      <c r="G22" s="9">
        <v>0</v>
      </c>
      <c r="H22" s="9"/>
      <c r="I22" s="9">
        <f t="shared" si="0"/>
        <v>56785957</v>
      </c>
      <c r="J22" s="9"/>
      <c r="K22" s="9">
        <v>65850451</v>
      </c>
      <c r="L22" s="9"/>
      <c r="M22" s="9">
        <v>-9064494</v>
      </c>
      <c r="N22" s="9"/>
      <c r="O22" s="9">
        <v>0</v>
      </c>
      <c r="P22" s="9"/>
      <c r="Q22" s="9">
        <f t="shared" si="1"/>
        <v>56785957</v>
      </c>
    </row>
    <row r="23" spans="1:17">
      <c r="A23" s="1" t="s">
        <v>130</v>
      </c>
      <c r="C23" s="9">
        <v>778196236</v>
      </c>
      <c r="D23" s="9"/>
      <c r="E23" s="9">
        <v>0</v>
      </c>
      <c r="F23" s="9"/>
      <c r="G23" s="9">
        <v>0</v>
      </c>
      <c r="H23" s="9"/>
      <c r="I23" s="9">
        <f t="shared" si="0"/>
        <v>778196236</v>
      </c>
      <c r="J23" s="9"/>
      <c r="K23" s="9">
        <v>5339284149</v>
      </c>
      <c r="L23" s="9"/>
      <c r="M23" s="9">
        <v>0</v>
      </c>
      <c r="N23" s="9"/>
      <c r="O23" s="9">
        <v>0</v>
      </c>
      <c r="P23" s="9"/>
      <c r="Q23" s="9">
        <f t="shared" si="1"/>
        <v>5339284149</v>
      </c>
    </row>
    <row r="24" spans="1:17">
      <c r="A24" s="1" t="s">
        <v>95</v>
      </c>
      <c r="C24" s="9">
        <v>0</v>
      </c>
      <c r="D24" s="9"/>
      <c r="E24" s="9">
        <v>1373659619</v>
      </c>
      <c r="F24" s="9"/>
      <c r="G24" s="9">
        <v>0</v>
      </c>
      <c r="H24" s="9"/>
      <c r="I24" s="9">
        <f t="shared" si="0"/>
        <v>1373659619</v>
      </c>
      <c r="J24" s="9"/>
      <c r="K24" s="9">
        <v>0</v>
      </c>
      <c r="L24" s="9"/>
      <c r="M24" s="9">
        <v>8898030868</v>
      </c>
      <c r="N24" s="9"/>
      <c r="O24" s="9">
        <v>0</v>
      </c>
      <c r="P24" s="9"/>
      <c r="Q24" s="9">
        <f t="shared" si="1"/>
        <v>8898030868</v>
      </c>
    </row>
    <row r="25" spans="1:17">
      <c r="A25" s="1" t="s">
        <v>100</v>
      </c>
      <c r="C25" s="9">
        <v>0</v>
      </c>
      <c r="D25" s="9"/>
      <c r="E25" s="9">
        <v>1949056079</v>
      </c>
      <c r="F25" s="9"/>
      <c r="G25" s="9">
        <v>0</v>
      </c>
      <c r="H25" s="9"/>
      <c r="I25" s="9">
        <f t="shared" si="0"/>
        <v>1949056079</v>
      </c>
      <c r="J25" s="9"/>
      <c r="K25" s="9">
        <v>0</v>
      </c>
      <c r="L25" s="9"/>
      <c r="M25" s="9">
        <v>14172952606</v>
      </c>
      <c r="N25" s="9"/>
      <c r="O25" s="9">
        <v>0</v>
      </c>
      <c r="P25" s="9"/>
      <c r="Q25" s="9">
        <f t="shared" si="1"/>
        <v>14172952606</v>
      </c>
    </row>
    <row r="26" spans="1:17">
      <c r="A26" s="1" t="s">
        <v>110</v>
      </c>
      <c r="C26" s="9">
        <v>0</v>
      </c>
      <c r="D26" s="9"/>
      <c r="E26" s="9">
        <v>2217427829</v>
      </c>
      <c r="F26" s="9"/>
      <c r="G26" s="9">
        <v>0</v>
      </c>
      <c r="H26" s="9"/>
      <c r="I26" s="9">
        <f t="shared" si="0"/>
        <v>2217427829</v>
      </c>
      <c r="J26" s="9"/>
      <c r="K26" s="9">
        <v>0</v>
      </c>
      <c r="L26" s="9"/>
      <c r="M26" s="9">
        <v>9684951582</v>
      </c>
      <c r="N26" s="9"/>
      <c r="O26" s="9">
        <v>0</v>
      </c>
      <c r="P26" s="9"/>
      <c r="Q26" s="9">
        <f t="shared" si="1"/>
        <v>9684951582</v>
      </c>
    </row>
    <row r="27" spans="1:17">
      <c r="A27" s="1" t="s">
        <v>124</v>
      </c>
      <c r="C27" s="9">
        <v>0</v>
      </c>
      <c r="D27" s="9"/>
      <c r="E27" s="9">
        <v>153860107</v>
      </c>
      <c r="F27" s="9"/>
      <c r="G27" s="9">
        <v>0</v>
      </c>
      <c r="H27" s="9"/>
      <c r="I27" s="9">
        <f t="shared" si="0"/>
        <v>153860107</v>
      </c>
      <c r="J27" s="9"/>
      <c r="K27" s="9">
        <v>0</v>
      </c>
      <c r="L27" s="9"/>
      <c r="M27" s="9">
        <v>1198540873</v>
      </c>
      <c r="N27" s="9"/>
      <c r="O27" s="9">
        <v>0</v>
      </c>
      <c r="P27" s="9"/>
      <c r="Q27" s="9">
        <f t="shared" si="1"/>
        <v>1198540873</v>
      </c>
    </row>
    <row r="28" spans="1:17">
      <c r="A28" s="1" t="s">
        <v>81</v>
      </c>
      <c r="C28" s="9">
        <v>0</v>
      </c>
      <c r="D28" s="9"/>
      <c r="E28" s="9">
        <v>134045700</v>
      </c>
      <c r="F28" s="9"/>
      <c r="G28" s="9">
        <v>0</v>
      </c>
      <c r="H28" s="9"/>
      <c r="I28" s="9">
        <f t="shared" si="0"/>
        <v>134045700</v>
      </c>
      <c r="J28" s="9"/>
      <c r="K28" s="9">
        <v>0</v>
      </c>
      <c r="L28" s="9"/>
      <c r="M28" s="9">
        <v>3299875458</v>
      </c>
      <c r="N28" s="9"/>
      <c r="O28" s="9">
        <v>0</v>
      </c>
      <c r="P28" s="9"/>
      <c r="Q28" s="9">
        <f t="shared" si="1"/>
        <v>3299875458</v>
      </c>
    </row>
    <row r="29" spans="1:17">
      <c r="A29" s="1" t="s">
        <v>87</v>
      </c>
      <c r="C29" s="9">
        <v>0</v>
      </c>
      <c r="D29" s="9"/>
      <c r="E29" s="9">
        <v>149961</v>
      </c>
      <c r="F29" s="9"/>
      <c r="G29" s="9">
        <v>0</v>
      </c>
      <c r="H29" s="9"/>
      <c r="I29" s="9">
        <f t="shared" si="0"/>
        <v>149961</v>
      </c>
      <c r="J29" s="9"/>
      <c r="K29" s="9">
        <v>0</v>
      </c>
      <c r="L29" s="9"/>
      <c r="M29" s="9">
        <v>880962604</v>
      </c>
      <c r="N29" s="9"/>
      <c r="O29" s="9">
        <v>0</v>
      </c>
      <c r="P29" s="9"/>
      <c r="Q29" s="9">
        <f t="shared" si="1"/>
        <v>880962604</v>
      </c>
    </row>
    <row r="30" spans="1:17">
      <c r="A30" s="1" t="s">
        <v>103</v>
      </c>
      <c r="C30" s="9">
        <v>0</v>
      </c>
      <c r="D30" s="9"/>
      <c r="E30" s="9">
        <v>-6158883</v>
      </c>
      <c r="F30" s="9"/>
      <c r="G30" s="9">
        <v>0</v>
      </c>
      <c r="H30" s="9"/>
      <c r="I30" s="9">
        <f t="shared" si="0"/>
        <v>-6158883</v>
      </c>
      <c r="J30" s="9"/>
      <c r="K30" s="9">
        <v>0</v>
      </c>
      <c r="L30" s="9"/>
      <c r="M30" s="9">
        <v>6375566</v>
      </c>
      <c r="N30" s="9"/>
      <c r="O30" s="9">
        <v>0</v>
      </c>
      <c r="P30" s="9"/>
      <c r="Q30" s="9">
        <f t="shared" si="1"/>
        <v>6375566</v>
      </c>
    </row>
    <row r="31" spans="1:17">
      <c r="A31" s="1" t="s">
        <v>113</v>
      </c>
      <c r="C31" s="9">
        <v>0</v>
      </c>
      <c r="D31" s="9"/>
      <c r="E31" s="9">
        <v>-22935842</v>
      </c>
      <c r="F31" s="9"/>
      <c r="G31" s="9">
        <v>0</v>
      </c>
      <c r="H31" s="9"/>
      <c r="I31" s="9">
        <f t="shared" si="0"/>
        <v>-22935842</v>
      </c>
      <c r="J31" s="9"/>
      <c r="K31" s="9">
        <v>0</v>
      </c>
      <c r="L31" s="9"/>
      <c r="M31" s="9">
        <v>1019092</v>
      </c>
      <c r="N31" s="9"/>
      <c r="O31" s="9">
        <v>0</v>
      </c>
      <c r="P31" s="9"/>
      <c r="Q31" s="9">
        <f t="shared" si="1"/>
        <v>1019092</v>
      </c>
    </row>
    <row r="32" spans="1:17">
      <c r="A32" s="1" t="s">
        <v>90</v>
      </c>
      <c r="C32" s="9">
        <v>0</v>
      </c>
      <c r="D32" s="9"/>
      <c r="E32" s="9">
        <v>-211778048</v>
      </c>
      <c r="F32" s="9"/>
      <c r="G32" s="9">
        <v>0</v>
      </c>
      <c r="H32" s="9"/>
      <c r="I32" s="9">
        <f t="shared" si="0"/>
        <v>-211778048</v>
      </c>
      <c r="J32" s="9"/>
      <c r="K32" s="9">
        <v>0</v>
      </c>
      <c r="L32" s="9"/>
      <c r="M32" s="9">
        <v>2126290223</v>
      </c>
      <c r="N32" s="9"/>
      <c r="O32" s="9">
        <v>0</v>
      </c>
      <c r="P32" s="9"/>
      <c r="Q32" s="9">
        <f t="shared" si="1"/>
        <v>2126290223</v>
      </c>
    </row>
    <row r="33" spans="1:17">
      <c r="A33" s="1" t="s">
        <v>109</v>
      </c>
      <c r="C33" s="9">
        <v>0</v>
      </c>
      <c r="D33" s="9"/>
      <c r="E33" s="9">
        <v>-175876756</v>
      </c>
      <c r="F33" s="9"/>
      <c r="G33" s="9">
        <v>0</v>
      </c>
      <c r="H33" s="9"/>
      <c r="I33" s="9">
        <f t="shared" si="0"/>
        <v>-175876756</v>
      </c>
      <c r="J33" s="9"/>
      <c r="K33" s="9">
        <v>0</v>
      </c>
      <c r="L33" s="9"/>
      <c r="M33" s="9">
        <v>2052092881</v>
      </c>
      <c r="N33" s="9"/>
      <c r="O33" s="9">
        <v>0</v>
      </c>
      <c r="P33" s="9"/>
      <c r="Q33" s="9">
        <f t="shared" si="1"/>
        <v>2052092881</v>
      </c>
    </row>
    <row r="34" spans="1:17">
      <c r="A34" s="1" t="s">
        <v>98</v>
      </c>
      <c r="C34" s="9">
        <v>0</v>
      </c>
      <c r="D34" s="9"/>
      <c r="E34" s="9">
        <v>-7693604</v>
      </c>
      <c r="F34" s="9"/>
      <c r="G34" s="9">
        <v>0</v>
      </c>
      <c r="H34" s="9"/>
      <c r="I34" s="9">
        <f t="shared" si="0"/>
        <v>-7693604</v>
      </c>
      <c r="J34" s="9"/>
      <c r="K34" s="9">
        <v>0</v>
      </c>
      <c r="L34" s="9"/>
      <c r="M34" s="9">
        <v>32399625</v>
      </c>
      <c r="N34" s="9"/>
      <c r="O34" s="9">
        <v>0</v>
      </c>
      <c r="P34" s="9"/>
      <c r="Q34" s="9">
        <f>K34+M34+O34</f>
        <v>32399625</v>
      </c>
    </row>
    <row r="35" spans="1:17">
      <c r="A35" s="1" t="s">
        <v>93</v>
      </c>
      <c r="C35" s="9">
        <v>0</v>
      </c>
      <c r="D35" s="9"/>
      <c r="E35" s="9">
        <v>-39892767</v>
      </c>
      <c r="F35" s="9"/>
      <c r="G35" s="9">
        <v>0</v>
      </c>
      <c r="H35" s="9"/>
      <c r="I35" s="9">
        <f t="shared" si="0"/>
        <v>-39892767</v>
      </c>
      <c r="J35" s="9"/>
      <c r="K35" s="9">
        <v>0</v>
      </c>
      <c r="L35" s="9"/>
      <c r="M35" s="9">
        <v>659083815</v>
      </c>
      <c r="N35" s="9"/>
      <c r="O35" s="9">
        <v>0</v>
      </c>
      <c r="P35" s="9"/>
      <c r="Q35" s="9">
        <f>K35+M35+O35</f>
        <v>659083815</v>
      </c>
    </row>
    <row r="36" spans="1:17">
      <c r="A36" s="1" t="s">
        <v>115</v>
      </c>
      <c r="C36" s="9">
        <v>0</v>
      </c>
      <c r="D36" s="9"/>
      <c r="E36" s="9">
        <v>-9838216</v>
      </c>
      <c r="F36" s="9"/>
      <c r="G36" s="9">
        <v>0</v>
      </c>
      <c r="H36" s="9"/>
      <c r="I36" s="9">
        <f t="shared" si="0"/>
        <v>-9838216</v>
      </c>
      <c r="J36" s="9"/>
      <c r="K36" s="9">
        <v>0</v>
      </c>
      <c r="L36" s="9"/>
      <c r="M36" s="9">
        <v>-43170</v>
      </c>
      <c r="N36" s="9"/>
      <c r="O36" s="9">
        <v>0</v>
      </c>
      <c r="P36" s="9"/>
      <c r="Q36" s="9">
        <f>K36+M36+O36</f>
        <v>-43170</v>
      </c>
    </row>
    <row r="37" spans="1:17">
      <c r="A37" s="1" t="s">
        <v>118</v>
      </c>
      <c r="C37" s="9">
        <v>0</v>
      </c>
      <c r="D37" s="9"/>
      <c r="E37" s="9">
        <v>-373764242</v>
      </c>
      <c r="F37" s="9"/>
      <c r="G37" s="9">
        <v>0</v>
      </c>
      <c r="H37" s="9"/>
      <c r="I37" s="9">
        <f t="shared" si="0"/>
        <v>-373764242</v>
      </c>
      <c r="J37" s="9"/>
      <c r="K37" s="9">
        <v>0</v>
      </c>
      <c r="L37" s="9"/>
      <c r="M37" s="9">
        <v>2628908816</v>
      </c>
      <c r="N37" s="9"/>
      <c r="O37" s="9">
        <v>0</v>
      </c>
      <c r="P37" s="9"/>
      <c r="Q37" s="9">
        <f t="shared" si="1"/>
        <v>2628908816</v>
      </c>
    </row>
    <row r="38" spans="1:17">
      <c r="A38" s="1" t="s">
        <v>78</v>
      </c>
      <c r="C38" s="9">
        <v>0</v>
      </c>
      <c r="D38" s="9"/>
      <c r="E38" s="9">
        <v>-53490303</v>
      </c>
      <c r="F38" s="9"/>
      <c r="G38" s="9">
        <v>0</v>
      </c>
      <c r="H38" s="9"/>
      <c r="I38" s="9">
        <f t="shared" si="0"/>
        <v>-53490303</v>
      </c>
      <c r="J38" s="9"/>
      <c r="K38" s="9">
        <v>0</v>
      </c>
      <c r="L38" s="9"/>
      <c r="M38" s="9">
        <v>-16686374</v>
      </c>
      <c r="N38" s="9"/>
      <c r="O38" s="9">
        <v>0</v>
      </c>
      <c r="P38" s="9"/>
      <c r="Q38" s="9">
        <f t="shared" si="1"/>
        <v>-16686374</v>
      </c>
    </row>
    <row r="39" spans="1:17">
      <c r="A39" s="1" t="s">
        <v>74</v>
      </c>
      <c r="C39" s="9">
        <v>0</v>
      </c>
      <c r="D39" s="9"/>
      <c r="E39" s="9">
        <v>-21486104</v>
      </c>
      <c r="F39" s="9"/>
      <c r="G39" s="9">
        <v>0</v>
      </c>
      <c r="H39" s="9"/>
      <c r="I39" s="9">
        <f t="shared" si="0"/>
        <v>-21486104</v>
      </c>
      <c r="J39" s="9"/>
      <c r="K39" s="9">
        <v>0</v>
      </c>
      <c r="L39" s="9"/>
      <c r="M39" s="9">
        <v>-7299246</v>
      </c>
      <c r="N39" s="9"/>
      <c r="O39" s="9">
        <v>0</v>
      </c>
      <c r="P39" s="9"/>
      <c r="Q39" s="9">
        <f>K39+M39+O39</f>
        <v>-7299246</v>
      </c>
    </row>
    <row r="40" spans="1:17" ht="24.75" thickBot="1">
      <c r="C40" s="17">
        <f>SUM(C8:C39)</f>
        <v>1912009947</v>
      </c>
      <c r="D40" s="9"/>
      <c r="E40" s="17">
        <f>SUM(E8:E39)</f>
        <v>6026771598</v>
      </c>
      <c r="F40" s="9"/>
      <c r="G40" s="17">
        <f>SUM(G8:G39)</f>
        <v>8388815896</v>
      </c>
      <c r="H40" s="9"/>
      <c r="I40" s="17">
        <f>SUM(I8:I39)</f>
        <v>16327597441</v>
      </c>
      <c r="J40" s="9"/>
      <c r="K40" s="17">
        <f>SUM(K8:K39)</f>
        <v>17812496769</v>
      </c>
      <c r="L40" s="9"/>
      <c r="M40" s="17">
        <f>SUM(M8:M39)</f>
        <v>79235156804</v>
      </c>
      <c r="N40" s="9"/>
      <c r="O40" s="17">
        <f>SUM(O8:O39)</f>
        <v>53558290378</v>
      </c>
      <c r="P40" s="9"/>
      <c r="Q40" s="17">
        <f>SUM(Q8:Q39)</f>
        <v>150605943951</v>
      </c>
    </row>
    <row r="41" spans="1:17" ht="24.75" thickTop="1">
      <c r="C41" s="18"/>
      <c r="E41" s="18"/>
      <c r="G41" s="18"/>
      <c r="K41" s="18"/>
      <c r="M41" s="18"/>
      <c r="O41" s="18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12"/>
  <sheetViews>
    <sheetView rightToLeft="1" workbookViewId="0">
      <selection activeCell="K10" sqref="K10"/>
    </sheetView>
  </sheetViews>
  <sheetFormatPr defaultRowHeight="24"/>
  <cols>
    <col min="1" max="1" width="26.28515625" style="1" bestFit="1" customWidth="1"/>
    <col min="2" max="2" width="1" style="1" customWidth="1"/>
    <col min="3" max="3" width="23.5703125" style="1" bestFit="1" customWidth="1"/>
    <col min="4" max="4" width="1" style="1" customWidth="1"/>
    <col min="5" max="5" width="36.140625" style="1" bestFit="1" customWidth="1"/>
    <col min="6" max="6" width="1" style="1" customWidth="1"/>
    <col min="7" max="7" width="31.42578125" style="1" bestFit="1" customWidth="1"/>
    <col min="8" max="8" width="1" style="1" customWidth="1"/>
    <col min="9" max="9" width="36.140625" style="1" bestFit="1" customWidth="1"/>
    <col min="10" max="10" width="1" style="1" customWidth="1"/>
    <col min="11" max="11" width="31.42578125" style="1" bestFit="1" customWidth="1"/>
    <col min="12" max="12" width="1" style="1" customWidth="1"/>
    <col min="13" max="13" width="9.140625" style="1" customWidth="1"/>
    <col min="14" max="16384" width="9.140625" style="1"/>
  </cols>
  <sheetData>
    <row r="2" spans="1:11" ht="24.75">
      <c r="A2" s="22" t="s">
        <v>0</v>
      </c>
      <c r="B2" s="22"/>
      <c r="C2" s="22"/>
      <c r="D2" s="22"/>
      <c r="E2" s="22"/>
      <c r="F2" s="22"/>
      <c r="G2" s="22"/>
      <c r="H2" s="22"/>
      <c r="I2" s="22"/>
      <c r="J2" s="22"/>
      <c r="K2" s="22"/>
    </row>
    <row r="3" spans="1:11" ht="24.75">
      <c r="A3" s="22" t="s">
        <v>158</v>
      </c>
      <c r="B3" s="22"/>
      <c r="C3" s="22"/>
      <c r="D3" s="22"/>
      <c r="E3" s="22"/>
      <c r="F3" s="22"/>
      <c r="G3" s="22"/>
      <c r="H3" s="22"/>
      <c r="I3" s="22"/>
      <c r="J3" s="22"/>
      <c r="K3" s="22"/>
    </row>
    <row r="4" spans="1:11" ht="24.75">
      <c r="A4" s="22" t="s">
        <v>2</v>
      </c>
      <c r="B4" s="22"/>
      <c r="C4" s="22"/>
      <c r="D4" s="22"/>
      <c r="E4" s="22"/>
      <c r="F4" s="22"/>
      <c r="G4" s="22"/>
      <c r="H4" s="22"/>
      <c r="I4" s="22"/>
      <c r="J4" s="22"/>
      <c r="K4" s="22"/>
    </row>
    <row r="6" spans="1:11" ht="24.75">
      <c r="A6" s="23" t="s">
        <v>234</v>
      </c>
      <c r="B6" s="23" t="s">
        <v>234</v>
      </c>
      <c r="C6" s="23" t="s">
        <v>234</v>
      </c>
      <c r="E6" s="23" t="s">
        <v>160</v>
      </c>
      <c r="F6" s="23" t="s">
        <v>160</v>
      </c>
      <c r="G6" s="23" t="s">
        <v>160</v>
      </c>
      <c r="I6" s="23" t="s">
        <v>161</v>
      </c>
      <c r="J6" s="23" t="s">
        <v>161</v>
      </c>
      <c r="K6" s="23" t="s">
        <v>161</v>
      </c>
    </row>
    <row r="7" spans="1:11" ht="24.75">
      <c r="A7" s="23" t="s">
        <v>235</v>
      </c>
      <c r="C7" s="23" t="s">
        <v>142</v>
      </c>
      <c r="E7" s="23" t="s">
        <v>236</v>
      </c>
      <c r="G7" s="23" t="s">
        <v>237</v>
      </c>
      <c r="I7" s="23" t="s">
        <v>236</v>
      </c>
      <c r="K7" s="23" t="s">
        <v>237</v>
      </c>
    </row>
    <row r="8" spans="1:11">
      <c r="A8" s="1" t="s">
        <v>148</v>
      </c>
      <c r="C8" s="4" t="s">
        <v>149</v>
      </c>
      <c r="D8" s="4"/>
      <c r="E8" s="6">
        <v>124885585</v>
      </c>
      <c r="F8" s="4"/>
      <c r="G8" s="10">
        <f>E8/$E$11</f>
        <v>0.41246394103276529</v>
      </c>
      <c r="H8" s="4"/>
      <c r="I8" s="6">
        <v>1218970279</v>
      </c>
      <c r="J8" s="4"/>
      <c r="K8" s="11">
        <f>I8/$I$11</f>
        <v>0.33301641409190863</v>
      </c>
    </row>
    <row r="9" spans="1:11">
      <c r="A9" s="1" t="s">
        <v>152</v>
      </c>
      <c r="C9" s="4" t="s">
        <v>153</v>
      </c>
      <c r="D9" s="4"/>
      <c r="E9" s="6">
        <v>7346281</v>
      </c>
      <c r="F9" s="4"/>
      <c r="G9" s="10">
        <f t="shared" ref="G9:G10" si="0">E9/$E$11</f>
        <v>2.4262816346611375E-2</v>
      </c>
      <c r="H9" s="4"/>
      <c r="I9" s="6">
        <v>2270873168</v>
      </c>
      <c r="J9" s="4"/>
      <c r="K9" s="11">
        <f t="shared" ref="K9:K10" si="1">I9/$I$11</f>
        <v>0.62039087604767795</v>
      </c>
    </row>
    <row r="10" spans="1:11">
      <c r="A10" s="1" t="s">
        <v>155</v>
      </c>
      <c r="C10" s="4" t="s">
        <v>156</v>
      </c>
      <c r="D10" s="4"/>
      <c r="E10" s="6">
        <v>170547535</v>
      </c>
      <c r="F10" s="4"/>
      <c r="G10" s="10">
        <f t="shared" si="0"/>
        <v>0.56327324262062328</v>
      </c>
      <c r="H10" s="4"/>
      <c r="I10" s="6">
        <v>170547535</v>
      </c>
      <c r="J10" s="4"/>
      <c r="K10" s="11">
        <f t="shared" si="1"/>
        <v>4.6592709860413487E-2</v>
      </c>
    </row>
    <row r="11" spans="1:11" ht="24.75" thickBot="1">
      <c r="E11" s="17">
        <f>SUM(E8:E10)</f>
        <v>302779401</v>
      </c>
      <c r="G11" s="12">
        <f>SUM(G8:G10)</f>
        <v>1</v>
      </c>
      <c r="I11" s="17">
        <f>SUM(I8:I10)</f>
        <v>3660390982</v>
      </c>
      <c r="K11" s="12">
        <f>SUM(K8:K10)</f>
        <v>1</v>
      </c>
    </row>
    <row r="12" spans="1:11" ht="24.75" thickTop="1"/>
  </sheetData>
  <mergeCells count="12">
    <mergeCell ref="A4:K4"/>
    <mergeCell ref="A3:K3"/>
    <mergeCell ref="A2:K2"/>
    <mergeCell ref="I7"/>
    <mergeCell ref="K7"/>
    <mergeCell ref="I6:K6"/>
    <mergeCell ref="A7"/>
    <mergeCell ref="C7"/>
    <mergeCell ref="A6:C6"/>
    <mergeCell ref="E7"/>
    <mergeCell ref="G7"/>
    <mergeCell ref="E6:G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0"/>
  <sheetViews>
    <sheetView rightToLeft="1" workbookViewId="0">
      <selection activeCell="C8" sqref="C8"/>
    </sheetView>
  </sheetViews>
  <sheetFormatPr defaultRowHeight="24"/>
  <cols>
    <col min="1" max="1" width="46.28515625" style="1" bestFit="1" customWidth="1"/>
    <col min="2" max="2" width="1" style="1" customWidth="1"/>
    <col min="3" max="3" width="11.28515625" style="1" bestFit="1" customWidth="1"/>
    <col min="4" max="4" width="1" style="1" customWidth="1"/>
    <col min="5" max="5" width="20.7109375" style="1" bestFit="1" customWidth="1"/>
    <col min="6" max="6" width="1" style="1" customWidth="1"/>
    <col min="7" max="7" width="9.140625" style="1" customWidth="1"/>
    <col min="8" max="16384" width="9.140625" style="1"/>
  </cols>
  <sheetData>
    <row r="2" spans="1:5" ht="24.75">
      <c r="A2" s="22" t="s">
        <v>0</v>
      </c>
      <c r="B2" s="22"/>
      <c r="C2" s="22"/>
      <c r="D2" s="22"/>
      <c r="E2" s="22"/>
    </row>
    <row r="3" spans="1:5" ht="24.75">
      <c r="A3" s="22" t="s">
        <v>158</v>
      </c>
      <c r="B3" s="22"/>
      <c r="C3" s="22"/>
      <c r="D3" s="22"/>
      <c r="E3" s="22"/>
    </row>
    <row r="4" spans="1:5" ht="24.75">
      <c r="A4" s="22" t="s">
        <v>2</v>
      </c>
      <c r="B4" s="22"/>
      <c r="C4" s="22"/>
      <c r="D4" s="22"/>
      <c r="E4" s="22"/>
    </row>
    <row r="5" spans="1:5" ht="24.75">
      <c r="C5" s="22" t="s">
        <v>160</v>
      </c>
      <c r="E5" s="2" t="s">
        <v>246</v>
      </c>
    </row>
    <row r="6" spans="1:5" ht="24.75">
      <c r="A6" s="22" t="s">
        <v>238</v>
      </c>
      <c r="C6" s="23"/>
      <c r="E6" s="5" t="s">
        <v>247</v>
      </c>
    </row>
    <row r="7" spans="1:5" ht="24.75">
      <c r="A7" s="23" t="s">
        <v>238</v>
      </c>
      <c r="C7" s="23" t="s">
        <v>145</v>
      </c>
      <c r="E7" s="23" t="s">
        <v>145</v>
      </c>
    </row>
    <row r="8" spans="1:5">
      <c r="A8" s="1" t="s">
        <v>239</v>
      </c>
      <c r="C8" s="3">
        <v>13163395</v>
      </c>
      <c r="E8" s="3">
        <v>4198952074</v>
      </c>
    </row>
    <row r="9" spans="1:5" ht="24.75" thickBot="1">
      <c r="A9" s="1" t="s">
        <v>167</v>
      </c>
      <c r="C9" s="7">
        <v>13163395</v>
      </c>
      <c r="E9" s="7">
        <v>4198952074</v>
      </c>
    </row>
    <row r="10" spans="1:5" ht="24.75" thickTop="1"/>
  </sheetData>
  <mergeCells count="7">
    <mergeCell ref="A4:E4"/>
    <mergeCell ref="A3:E3"/>
    <mergeCell ref="A2:E2"/>
    <mergeCell ref="A6:A7"/>
    <mergeCell ref="C7"/>
    <mergeCell ref="E7"/>
    <mergeCell ref="C5:C6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G12"/>
  <sheetViews>
    <sheetView rightToLeft="1" workbookViewId="0">
      <selection activeCell="T3" sqref="T3"/>
    </sheetView>
  </sheetViews>
  <sheetFormatPr defaultRowHeight="24"/>
  <cols>
    <col min="1" max="1" width="25" style="1" bestFit="1" customWidth="1"/>
    <col min="2" max="2" width="1" style="1" customWidth="1"/>
    <col min="3" max="3" width="16.7109375" style="1" bestFit="1" customWidth="1"/>
    <col min="4" max="4" width="1" style="1" customWidth="1"/>
    <col min="5" max="5" width="21.7109375" style="1" bestFit="1" customWidth="1"/>
    <col min="6" max="6" width="1" style="1" customWidth="1"/>
    <col min="7" max="7" width="33.42578125" style="1" bestFit="1" customWidth="1"/>
    <col min="8" max="8" width="1" style="1" customWidth="1"/>
    <col min="9" max="9" width="9.140625" style="1" customWidth="1"/>
    <col min="10" max="16384" width="9.140625" style="1"/>
  </cols>
  <sheetData>
    <row r="2" spans="1:7" ht="24.75">
      <c r="A2" s="22" t="s">
        <v>0</v>
      </c>
      <c r="B2" s="22"/>
      <c r="C2" s="22"/>
      <c r="D2" s="22"/>
      <c r="E2" s="22"/>
      <c r="F2" s="22"/>
      <c r="G2" s="22"/>
    </row>
    <row r="3" spans="1:7" ht="24.75">
      <c r="A3" s="22" t="s">
        <v>158</v>
      </c>
      <c r="B3" s="22"/>
      <c r="C3" s="22"/>
      <c r="D3" s="22"/>
      <c r="E3" s="22"/>
      <c r="F3" s="22"/>
      <c r="G3" s="22"/>
    </row>
    <row r="4" spans="1:7" ht="24.75">
      <c r="A4" s="22" t="s">
        <v>2</v>
      </c>
      <c r="B4" s="22"/>
      <c r="C4" s="22"/>
      <c r="D4" s="22"/>
      <c r="E4" s="22"/>
      <c r="F4" s="22"/>
      <c r="G4" s="22"/>
    </row>
    <row r="6" spans="1:7" ht="24.75">
      <c r="A6" s="23" t="s">
        <v>162</v>
      </c>
      <c r="C6" s="23" t="s">
        <v>145</v>
      </c>
      <c r="E6" s="23" t="s">
        <v>231</v>
      </c>
      <c r="G6" s="23" t="s">
        <v>13</v>
      </c>
    </row>
    <row r="7" spans="1:7">
      <c r="A7" s="1" t="s">
        <v>240</v>
      </c>
      <c r="C7" s="9">
        <v>-58071523349</v>
      </c>
      <c r="D7" s="9"/>
      <c r="E7" s="11">
        <f>C7/$C$11</f>
        <v>1.401746331879677</v>
      </c>
      <c r="F7" s="9"/>
      <c r="G7" s="11">
        <v>-1.7684645029612842E-2</v>
      </c>
    </row>
    <row r="8" spans="1:7">
      <c r="A8" s="1" t="s">
        <v>241</v>
      </c>
      <c r="C8" s="9">
        <v>16327597452</v>
      </c>
      <c r="D8" s="9"/>
      <c r="E8" s="11">
        <f t="shared" ref="E8:E10" si="0">C8/$C$11</f>
        <v>-0.39412001815762737</v>
      </c>
      <c r="F8" s="9"/>
      <c r="G8" s="11">
        <v>4.9722781231294044E-3</v>
      </c>
    </row>
    <row r="9" spans="1:7">
      <c r="A9" s="1" t="s">
        <v>242</v>
      </c>
      <c r="C9" s="9">
        <v>302779401</v>
      </c>
      <c r="D9" s="9"/>
      <c r="E9" s="11">
        <f t="shared" si="0"/>
        <v>-7.3085720891078437E-3</v>
      </c>
      <c r="F9" s="9"/>
      <c r="G9" s="11">
        <v>9.2206057636612867E-5</v>
      </c>
    </row>
    <row r="10" spans="1:7">
      <c r="A10" s="1" t="s">
        <v>238</v>
      </c>
      <c r="C10" s="9">
        <v>13163395</v>
      </c>
      <c r="D10" s="9"/>
      <c r="E10" s="11">
        <f t="shared" si="0"/>
        <v>-3.1774163294187157E-4</v>
      </c>
      <c r="F10" s="9"/>
      <c r="G10" s="11">
        <v>4.0086767925916516E-6</v>
      </c>
    </row>
    <row r="11" spans="1:7" ht="24.75" thickBot="1">
      <c r="C11" s="19">
        <f>SUM(C7:C10)</f>
        <v>-41427983101</v>
      </c>
      <c r="D11" s="18"/>
      <c r="E11" s="12">
        <f>SUM(E7:E10)</f>
        <v>1</v>
      </c>
      <c r="F11" s="18"/>
      <c r="G11" s="12">
        <f>SUM(G7:G10)</f>
        <v>-1.2616152172054232E-2</v>
      </c>
    </row>
    <row r="12" spans="1:7" ht="24.75" thickTop="1">
      <c r="C12" s="18"/>
      <c r="D12" s="18"/>
      <c r="E12" s="18"/>
      <c r="F12" s="18"/>
      <c r="G12" s="18"/>
    </row>
  </sheetData>
  <mergeCells count="7">
    <mergeCell ref="A3:G3"/>
    <mergeCell ref="A2:G2"/>
    <mergeCell ref="A6"/>
    <mergeCell ref="C6"/>
    <mergeCell ref="E6"/>
    <mergeCell ref="G6"/>
    <mergeCell ref="A4:G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61"/>
  <sheetViews>
    <sheetView rightToLeft="1" tabSelected="1" topLeftCell="A46" workbookViewId="0">
      <selection activeCell="A67" sqref="A67"/>
    </sheetView>
  </sheetViews>
  <sheetFormatPr defaultRowHeight="24"/>
  <cols>
    <col min="1" max="1" width="33.140625" style="1" bestFit="1" customWidth="1"/>
    <col min="2" max="2" width="1" style="1" customWidth="1"/>
    <col min="3" max="3" width="12.42578125" style="1" bestFit="1" customWidth="1"/>
    <col min="4" max="4" width="1" style="1" customWidth="1"/>
    <col min="5" max="5" width="18.42578125" style="1" bestFit="1" customWidth="1"/>
    <col min="6" max="6" width="1" style="1" customWidth="1"/>
    <col min="7" max="7" width="22.140625" style="1" bestFit="1" customWidth="1"/>
    <col min="8" max="8" width="1" style="1" customWidth="1"/>
    <col min="9" max="9" width="10.85546875" style="1" bestFit="1" customWidth="1"/>
    <col min="10" max="10" width="1" style="1" customWidth="1"/>
    <col min="11" max="11" width="17.28515625" style="1" bestFit="1" customWidth="1"/>
    <col min="12" max="12" width="1" style="1" customWidth="1"/>
    <col min="13" max="13" width="9.85546875" style="1" bestFit="1" customWidth="1"/>
    <col min="14" max="14" width="1" style="1" customWidth="1"/>
    <col min="15" max="15" width="16.140625" style="1" bestFit="1" customWidth="1"/>
    <col min="16" max="16" width="1" style="1" customWidth="1"/>
    <col min="17" max="17" width="13.28515625" style="1" bestFit="1" customWidth="1"/>
    <col min="18" max="18" width="1" style="1" customWidth="1"/>
    <col min="19" max="19" width="12.140625" style="1" bestFit="1" customWidth="1"/>
    <col min="20" max="20" width="1" style="1" customWidth="1"/>
    <col min="21" max="21" width="18.5703125" style="1" bestFit="1" customWidth="1"/>
    <col min="22" max="22" width="1" style="1" customWidth="1"/>
    <col min="23" max="23" width="22.28515625" style="1" bestFit="1" customWidth="1"/>
    <col min="24" max="24" width="1" style="1" customWidth="1"/>
    <col min="25" max="25" width="33.42578125" style="1" bestFit="1" customWidth="1"/>
    <col min="26" max="26" width="1" style="1" customWidth="1"/>
    <col min="27" max="27" width="9.140625" style="1" customWidth="1"/>
    <col min="28" max="16384" width="9.140625" style="1"/>
  </cols>
  <sheetData>
    <row r="2" spans="1:25" ht="24.75">
      <c r="A2" s="22" t="s">
        <v>0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</row>
    <row r="3" spans="1:25" ht="24.75">
      <c r="A3" s="22" t="s">
        <v>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</row>
    <row r="4" spans="1:25" ht="24.75">
      <c r="A4" s="22" t="s">
        <v>2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</row>
    <row r="6" spans="1:25" ht="24.75">
      <c r="A6" s="22" t="s">
        <v>3</v>
      </c>
      <c r="C6" s="23" t="s">
        <v>243</v>
      </c>
      <c r="D6" s="23" t="s">
        <v>4</v>
      </c>
      <c r="E6" s="23" t="s">
        <v>4</v>
      </c>
      <c r="F6" s="23" t="s">
        <v>4</v>
      </c>
      <c r="G6" s="23" t="s">
        <v>4</v>
      </c>
      <c r="I6" s="23" t="s">
        <v>5</v>
      </c>
      <c r="J6" s="23" t="s">
        <v>5</v>
      </c>
      <c r="K6" s="23" t="s">
        <v>5</v>
      </c>
      <c r="L6" s="23" t="s">
        <v>5</v>
      </c>
      <c r="M6" s="23" t="s">
        <v>5</v>
      </c>
      <c r="N6" s="23" t="s">
        <v>5</v>
      </c>
      <c r="O6" s="23" t="s">
        <v>5</v>
      </c>
      <c r="Q6" s="23" t="s">
        <v>6</v>
      </c>
      <c r="R6" s="23" t="s">
        <v>6</v>
      </c>
      <c r="S6" s="23" t="s">
        <v>6</v>
      </c>
      <c r="T6" s="23" t="s">
        <v>6</v>
      </c>
      <c r="U6" s="23" t="s">
        <v>6</v>
      </c>
      <c r="V6" s="23" t="s">
        <v>6</v>
      </c>
      <c r="W6" s="23" t="s">
        <v>6</v>
      </c>
      <c r="X6" s="23" t="s">
        <v>6</v>
      </c>
      <c r="Y6" s="23" t="s">
        <v>6</v>
      </c>
    </row>
    <row r="7" spans="1:25" ht="24" customHeight="1">
      <c r="A7" s="22" t="s">
        <v>3</v>
      </c>
      <c r="C7" s="22" t="s">
        <v>7</v>
      </c>
      <c r="E7" s="22" t="s">
        <v>8</v>
      </c>
      <c r="G7" s="22" t="s">
        <v>9</v>
      </c>
      <c r="I7" s="23" t="s">
        <v>10</v>
      </c>
      <c r="J7" s="23" t="s">
        <v>10</v>
      </c>
      <c r="K7" s="23" t="s">
        <v>10</v>
      </c>
      <c r="M7" s="23" t="s">
        <v>11</v>
      </c>
      <c r="N7" s="23" t="s">
        <v>11</v>
      </c>
      <c r="O7" s="23" t="s">
        <v>11</v>
      </c>
      <c r="Q7" s="22" t="s">
        <v>7</v>
      </c>
      <c r="S7" s="22" t="s">
        <v>12</v>
      </c>
      <c r="U7" s="22" t="s">
        <v>8</v>
      </c>
      <c r="W7" s="22" t="s">
        <v>9</v>
      </c>
      <c r="Y7" s="22" t="s">
        <v>13</v>
      </c>
    </row>
    <row r="8" spans="1:25" ht="24.75">
      <c r="A8" s="23" t="s">
        <v>3</v>
      </c>
      <c r="C8" s="23" t="s">
        <v>7</v>
      </c>
      <c r="E8" s="23" t="s">
        <v>8</v>
      </c>
      <c r="G8" s="23" t="s">
        <v>9</v>
      </c>
      <c r="I8" s="23" t="s">
        <v>7</v>
      </c>
      <c r="K8" s="23" t="s">
        <v>8</v>
      </c>
      <c r="M8" s="23" t="s">
        <v>7</v>
      </c>
      <c r="O8" s="23" t="s">
        <v>14</v>
      </c>
      <c r="Q8" s="23" t="s">
        <v>7</v>
      </c>
      <c r="S8" s="23" t="s">
        <v>12</v>
      </c>
      <c r="U8" s="23" t="s">
        <v>8</v>
      </c>
      <c r="W8" s="23" t="s">
        <v>9</v>
      </c>
      <c r="Y8" s="23" t="s">
        <v>13</v>
      </c>
    </row>
    <row r="9" spans="1:25">
      <c r="A9" s="1" t="s">
        <v>15</v>
      </c>
      <c r="C9" s="6">
        <v>1977105</v>
      </c>
      <c r="D9" s="4"/>
      <c r="E9" s="6">
        <v>5645631668</v>
      </c>
      <c r="F9" s="4"/>
      <c r="G9" s="6">
        <v>7627489295.1952496</v>
      </c>
      <c r="H9" s="4"/>
      <c r="I9" s="9">
        <v>0</v>
      </c>
      <c r="J9" s="9"/>
      <c r="K9" s="9">
        <v>0</v>
      </c>
      <c r="L9" s="9"/>
      <c r="M9" s="9">
        <v>0</v>
      </c>
      <c r="N9" s="9"/>
      <c r="O9" s="9">
        <v>0</v>
      </c>
      <c r="P9" s="9"/>
      <c r="Q9" s="9">
        <v>1977105</v>
      </c>
      <c r="R9" s="9"/>
      <c r="S9" s="9">
        <v>3923</v>
      </c>
      <c r="T9" s="9"/>
      <c r="U9" s="9">
        <v>5645631668</v>
      </c>
      <c r="V9" s="9"/>
      <c r="W9" s="9">
        <v>7710033626.6557503</v>
      </c>
      <c r="X9" s="4"/>
      <c r="Y9" s="11">
        <v>2.3479530067491063E-3</v>
      </c>
    </row>
    <row r="10" spans="1:25">
      <c r="A10" s="1" t="s">
        <v>16</v>
      </c>
      <c r="C10" s="6">
        <v>12110123</v>
      </c>
      <c r="D10" s="4"/>
      <c r="E10" s="6">
        <v>51113958868</v>
      </c>
      <c r="F10" s="4"/>
      <c r="G10" s="6">
        <v>38317169706.0214</v>
      </c>
      <c r="H10" s="4"/>
      <c r="I10" s="9">
        <v>0</v>
      </c>
      <c r="J10" s="9"/>
      <c r="K10" s="9">
        <v>0</v>
      </c>
      <c r="L10" s="9"/>
      <c r="M10" s="9">
        <v>0</v>
      </c>
      <c r="N10" s="9"/>
      <c r="O10" s="9">
        <v>0</v>
      </c>
      <c r="P10" s="9"/>
      <c r="Q10" s="9">
        <v>12110123</v>
      </c>
      <c r="R10" s="9"/>
      <c r="S10" s="9">
        <v>3116</v>
      </c>
      <c r="T10" s="9"/>
      <c r="U10" s="9">
        <v>51113958868</v>
      </c>
      <c r="V10" s="9"/>
      <c r="W10" s="9">
        <v>37510619165.555397</v>
      </c>
      <c r="X10" s="4"/>
      <c r="Y10" s="11">
        <v>1.1423188966425876E-2</v>
      </c>
    </row>
    <row r="11" spans="1:25">
      <c r="A11" s="1" t="s">
        <v>17</v>
      </c>
      <c r="C11" s="6">
        <v>7477734</v>
      </c>
      <c r="D11" s="4"/>
      <c r="E11" s="6">
        <v>31040554368</v>
      </c>
      <c r="F11" s="4"/>
      <c r="G11" s="6">
        <v>40734163325.195999</v>
      </c>
      <c r="H11" s="4"/>
      <c r="I11" s="9">
        <v>0</v>
      </c>
      <c r="J11" s="9"/>
      <c r="K11" s="9">
        <v>0</v>
      </c>
      <c r="L11" s="9"/>
      <c r="M11" s="9">
        <v>0</v>
      </c>
      <c r="N11" s="9"/>
      <c r="O11" s="9">
        <v>0</v>
      </c>
      <c r="P11" s="9"/>
      <c r="Q11" s="9">
        <v>7477734</v>
      </c>
      <c r="R11" s="9"/>
      <c r="S11" s="9">
        <v>6260</v>
      </c>
      <c r="T11" s="9"/>
      <c r="U11" s="9">
        <v>31040554368</v>
      </c>
      <c r="V11" s="9"/>
      <c r="W11" s="9">
        <v>46532091681.702003</v>
      </c>
      <c r="X11" s="4"/>
      <c r="Y11" s="11">
        <v>1.4170517259049498E-2</v>
      </c>
    </row>
    <row r="12" spans="1:25">
      <c r="A12" s="1" t="s">
        <v>18</v>
      </c>
      <c r="C12" s="6">
        <v>800654</v>
      </c>
      <c r="D12" s="4"/>
      <c r="E12" s="6">
        <v>67489755300</v>
      </c>
      <c r="F12" s="4"/>
      <c r="G12" s="6">
        <v>57741827386.184998</v>
      </c>
      <c r="H12" s="4"/>
      <c r="I12" s="9">
        <v>0</v>
      </c>
      <c r="J12" s="9"/>
      <c r="K12" s="9">
        <v>0</v>
      </c>
      <c r="L12" s="9"/>
      <c r="M12" s="9">
        <v>0</v>
      </c>
      <c r="N12" s="9"/>
      <c r="O12" s="9">
        <v>0</v>
      </c>
      <c r="P12" s="9"/>
      <c r="Q12" s="9">
        <v>800654</v>
      </c>
      <c r="R12" s="9"/>
      <c r="S12" s="9">
        <v>71550</v>
      </c>
      <c r="T12" s="9"/>
      <c r="U12" s="9">
        <v>67489755300</v>
      </c>
      <c r="V12" s="9"/>
      <c r="W12" s="9">
        <v>56945937277.485001</v>
      </c>
      <c r="X12" s="4"/>
      <c r="Y12" s="11">
        <v>1.7341867899324903E-2</v>
      </c>
    </row>
    <row r="13" spans="1:25">
      <c r="A13" s="1" t="s">
        <v>19</v>
      </c>
      <c r="C13" s="6">
        <v>563078</v>
      </c>
      <c r="D13" s="4"/>
      <c r="E13" s="6">
        <v>54895743977</v>
      </c>
      <c r="F13" s="4"/>
      <c r="G13" s="6">
        <v>51702046346.583</v>
      </c>
      <c r="H13" s="4"/>
      <c r="I13" s="9">
        <v>1745542</v>
      </c>
      <c r="J13" s="9"/>
      <c r="K13" s="9">
        <v>0</v>
      </c>
      <c r="L13" s="9"/>
      <c r="M13" s="9">
        <v>0</v>
      </c>
      <c r="N13" s="9"/>
      <c r="O13" s="9">
        <v>0</v>
      </c>
      <c r="P13" s="9"/>
      <c r="Q13" s="9">
        <v>2308620</v>
      </c>
      <c r="R13" s="9"/>
      <c r="S13" s="9">
        <v>22937</v>
      </c>
      <c r="T13" s="9"/>
      <c r="U13" s="9">
        <v>54895743977</v>
      </c>
      <c r="V13" s="9"/>
      <c r="W13" s="9">
        <v>52637747679.207001</v>
      </c>
      <c r="X13" s="4"/>
      <c r="Y13" s="11">
        <v>1.6029885719902211E-2</v>
      </c>
    </row>
    <row r="14" spans="1:25">
      <c r="A14" s="1" t="s">
        <v>20</v>
      </c>
      <c r="C14" s="6">
        <v>282524</v>
      </c>
      <c r="D14" s="4"/>
      <c r="E14" s="6">
        <v>7250405655</v>
      </c>
      <c r="F14" s="4"/>
      <c r="G14" s="6">
        <v>52888350407.903999</v>
      </c>
      <c r="H14" s="4"/>
      <c r="I14" s="9">
        <v>0</v>
      </c>
      <c r="J14" s="9"/>
      <c r="K14" s="9">
        <v>0</v>
      </c>
      <c r="L14" s="9"/>
      <c r="M14" s="9">
        <v>0</v>
      </c>
      <c r="N14" s="9"/>
      <c r="O14" s="9">
        <v>0</v>
      </c>
      <c r="P14" s="9"/>
      <c r="Q14" s="9">
        <v>282524</v>
      </c>
      <c r="R14" s="9"/>
      <c r="S14" s="9">
        <v>186850</v>
      </c>
      <c r="T14" s="9"/>
      <c r="U14" s="9">
        <v>7250405655</v>
      </c>
      <c r="V14" s="9"/>
      <c r="W14" s="9">
        <v>52475511224.07</v>
      </c>
      <c r="X14" s="4"/>
      <c r="Y14" s="11">
        <v>1.5980479505728739E-2</v>
      </c>
    </row>
    <row r="15" spans="1:25">
      <c r="A15" s="1" t="s">
        <v>21</v>
      </c>
      <c r="C15" s="6">
        <v>2805925</v>
      </c>
      <c r="D15" s="4"/>
      <c r="E15" s="6">
        <v>33002041239</v>
      </c>
      <c r="F15" s="4"/>
      <c r="G15" s="6">
        <v>24852037039.087502</v>
      </c>
      <c r="H15" s="4"/>
      <c r="I15" s="9">
        <v>0</v>
      </c>
      <c r="J15" s="9"/>
      <c r="K15" s="9">
        <v>0</v>
      </c>
      <c r="L15" s="9"/>
      <c r="M15" s="9">
        <v>0</v>
      </c>
      <c r="N15" s="9"/>
      <c r="O15" s="9">
        <v>0</v>
      </c>
      <c r="P15" s="9"/>
      <c r="Q15" s="9">
        <v>2805925</v>
      </c>
      <c r="R15" s="9"/>
      <c r="S15" s="9">
        <v>8680</v>
      </c>
      <c r="T15" s="9"/>
      <c r="U15" s="9">
        <v>33002041239</v>
      </c>
      <c r="V15" s="9"/>
      <c r="W15" s="9">
        <v>24210514197.450001</v>
      </c>
      <c r="X15" s="4"/>
      <c r="Y15" s="11">
        <v>7.372879595273751E-3</v>
      </c>
    </row>
    <row r="16" spans="1:25">
      <c r="A16" s="1" t="s">
        <v>22</v>
      </c>
      <c r="C16" s="6">
        <v>114343</v>
      </c>
      <c r="D16" s="4"/>
      <c r="E16" s="6">
        <v>4340917652</v>
      </c>
      <c r="F16" s="4"/>
      <c r="G16" s="6">
        <v>4245300319.2525001</v>
      </c>
      <c r="H16" s="4"/>
      <c r="I16" s="9">
        <v>0</v>
      </c>
      <c r="J16" s="9"/>
      <c r="K16" s="9">
        <v>0</v>
      </c>
      <c r="L16" s="9"/>
      <c r="M16" s="9">
        <v>0</v>
      </c>
      <c r="N16" s="9"/>
      <c r="O16" s="9">
        <v>0</v>
      </c>
      <c r="P16" s="9"/>
      <c r="Q16" s="9">
        <v>114343</v>
      </c>
      <c r="R16" s="9"/>
      <c r="S16" s="9">
        <v>37170</v>
      </c>
      <c r="T16" s="9"/>
      <c r="U16" s="9">
        <v>4340917652</v>
      </c>
      <c r="V16" s="9"/>
      <c r="W16" s="9">
        <v>4224841040.6055002</v>
      </c>
      <c r="X16" s="4"/>
      <c r="Y16" s="11">
        <v>1.2865998651460382E-3</v>
      </c>
    </row>
    <row r="17" spans="1:25">
      <c r="A17" s="1" t="s">
        <v>23</v>
      </c>
      <c r="C17" s="6">
        <v>619339</v>
      </c>
      <c r="D17" s="4"/>
      <c r="E17" s="6">
        <v>28070302758</v>
      </c>
      <c r="F17" s="4"/>
      <c r="G17" s="6">
        <v>71483578154.824493</v>
      </c>
      <c r="H17" s="4"/>
      <c r="I17" s="9">
        <v>0</v>
      </c>
      <c r="J17" s="9"/>
      <c r="K17" s="9">
        <v>0</v>
      </c>
      <c r="L17" s="9"/>
      <c r="M17" s="9">
        <v>0</v>
      </c>
      <c r="N17" s="9"/>
      <c r="O17" s="9">
        <v>0</v>
      </c>
      <c r="P17" s="9"/>
      <c r="Q17" s="9">
        <v>619339</v>
      </c>
      <c r="R17" s="9"/>
      <c r="S17" s="9">
        <v>112490</v>
      </c>
      <c r="T17" s="9"/>
      <c r="U17" s="9">
        <v>28070302758</v>
      </c>
      <c r="V17" s="9"/>
      <c r="W17" s="9">
        <v>69254910917.545502</v>
      </c>
      <c r="X17" s="4"/>
      <c r="Y17" s="11">
        <v>2.1090345930374867E-2</v>
      </c>
    </row>
    <row r="18" spans="1:25">
      <c r="A18" s="1" t="s">
        <v>24</v>
      </c>
      <c r="C18" s="6">
        <v>1663269</v>
      </c>
      <c r="D18" s="4"/>
      <c r="E18" s="6">
        <v>75613072649</v>
      </c>
      <c r="F18" s="4"/>
      <c r="G18" s="6">
        <v>113900834931.61099</v>
      </c>
      <c r="H18" s="4"/>
      <c r="I18" s="9">
        <v>0</v>
      </c>
      <c r="J18" s="9"/>
      <c r="K18" s="9">
        <v>0</v>
      </c>
      <c r="L18" s="9"/>
      <c r="M18" s="9">
        <v>0</v>
      </c>
      <c r="N18" s="9"/>
      <c r="O18" s="9">
        <v>0</v>
      </c>
      <c r="P18" s="9"/>
      <c r="Q18" s="9">
        <v>1663269</v>
      </c>
      <c r="R18" s="9"/>
      <c r="S18" s="9">
        <v>69140</v>
      </c>
      <c r="T18" s="9"/>
      <c r="U18" s="9">
        <v>75613072649</v>
      </c>
      <c r="V18" s="9"/>
      <c r="W18" s="9">
        <v>114314178068.97301</v>
      </c>
      <c r="X18" s="4"/>
      <c r="Y18" s="11">
        <v>3.4812340789688499E-2</v>
      </c>
    </row>
    <row r="19" spans="1:25">
      <c r="A19" s="1" t="s">
        <v>25</v>
      </c>
      <c r="C19" s="6">
        <v>562425</v>
      </c>
      <c r="D19" s="4"/>
      <c r="E19" s="6">
        <v>28736627396</v>
      </c>
      <c r="F19" s="4"/>
      <c r="G19" s="6">
        <v>37709849630.8125</v>
      </c>
      <c r="H19" s="4"/>
      <c r="I19" s="9">
        <v>0</v>
      </c>
      <c r="J19" s="9"/>
      <c r="K19" s="9">
        <v>0</v>
      </c>
      <c r="L19" s="9"/>
      <c r="M19" s="9">
        <v>0</v>
      </c>
      <c r="N19" s="9"/>
      <c r="O19" s="9">
        <v>0</v>
      </c>
      <c r="P19" s="9"/>
      <c r="Q19" s="9">
        <v>562425</v>
      </c>
      <c r="R19" s="9"/>
      <c r="S19" s="9">
        <v>64750</v>
      </c>
      <c r="T19" s="9"/>
      <c r="U19" s="9">
        <v>28736627396</v>
      </c>
      <c r="V19" s="9"/>
      <c r="W19" s="9">
        <v>36200337488.4375</v>
      </c>
      <c r="X19" s="4"/>
      <c r="Y19" s="11">
        <v>1.1024166088906773E-2</v>
      </c>
    </row>
    <row r="20" spans="1:25">
      <c r="A20" s="1" t="s">
        <v>26</v>
      </c>
      <c r="C20" s="6">
        <v>4594037</v>
      </c>
      <c r="D20" s="4"/>
      <c r="E20" s="6">
        <v>26770801689</v>
      </c>
      <c r="F20" s="4"/>
      <c r="G20" s="6">
        <v>22833512399.25</v>
      </c>
      <c r="H20" s="4"/>
      <c r="I20" s="9">
        <v>0</v>
      </c>
      <c r="J20" s="9"/>
      <c r="K20" s="9">
        <v>0</v>
      </c>
      <c r="L20" s="9"/>
      <c r="M20" s="9">
        <v>0</v>
      </c>
      <c r="N20" s="9"/>
      <c r="O20" s="9">
        <v>0</v>
      </c>
      <c r="P20" s="9"/>
      <c r="Q20" s="9">
        <v>4594037</v>
      </c>
      <c r="R20" s="9"/>
      <c r="S20" s="9">
        <v>4988</v>
      </c>
      <c r="T20" s="9"/>
      <c r="U20" s="9">
        <v>26770801689</v>
      </c>
      <c r="V20" s="9"/>
      <c r="W20" s="9">
        <v>22778711969.491798</v>
      </c>
      <c r="X20" s="4"/>
      <c r="Y20" s="11">
        <v>6.936849804874157E-3</v>
      </c>
    </row>
    <row r="21" spans="1:25">
      <c r="A21" s="1" t="s">
        <v>27</v>
      </c>
      <c r="C21" s="6">
        <v>3692232</v>
      </c>
      <c r="D21" s="4"/>
      <c r="E21" s="6">
        <v>69310910167</v>
      </c>
      <c r="F21" s="4"/>
      <c r="G21" s="6">
        <v>66835493228.916</v>
      </c>
      <c r="H21" s="4"/>
      <c r="I21" s="9">
        <v>0</v>
      </c>
      <c r="J21" s="9"/>
      <c r="K21" s="9">
        <v>0</v>
      </c>
      <c r="L21" s="9"/>
      <c r="M21" s="9">
        <v>0</v>
      </c>
      <c r="N21" s="9"/>
      <c r="O21" s="9">
        <v>0</v>
      </c>
      <c r="P21" s="9"/>
      <c r="Q21" s="9">
        <v>3692232</v>
      </c>
      <c r="R21" s="9"/>
      <c r="S21" s="9">
        <v>17930</v>
      </c>
      <c r="T21" s="9"/>
      <c r="U21" s="9">
        <v>69310910167</v>
      </c>
      <c r="V21" s="9"/>
      <c r="W21" s="9">
        <v>65807819527.428001</v>
      </c>
      <c r="X21" s="4"/>
      <c r="Y21" s="11">
        <v>2.0040595827342442E-2</v>
      </c>
    </row>
    <row r="22" spans="1:25">
      <c r="A22" s="1" t="s">
        <v>28</v>
      </c>
      <c r="C22" s="6">
        <v>2732631</v>
      </c>
      <c r="D22" s="4"/>
      <c r="E22" s="6">
        <v>32318826837</v>
      </c>
      <c r="F22" s="4"/>
      <c r="G22" s="6">
        <v>40582595372.516998</v>
      </c>
      <c r="H22" s="4"/>
      <c r="I22" s="9">
        <v>0</v>
      </c>
      <c r="J22" s="9"/>
      <c r="K22" s="9">
        <v>0</v>
      </c>
      <c r="L22" s="9"/>
      <c r="M22" s="9">
        <v>0</v>
      </c>
      <c r="N22" s="9"/>
      <c r="O22" s="9">
        <v>0</v>
      </c>
      <c r="P22" s="9"/>
      <c r="Q22" s="9">
        <v>2732631</v>
      </c>
      <c r="R22" s="9"/>
      <c r="S22" s="9">
        <v>14370</v>
      </c>
      <c r="T22" s="9"/>
      <c r="U22" s="9">
        <v>32318826837</v>
      </c>
      <c r="V22" s="9"/>
      <c r="W22" s="9">
        <v>39034263420.553497</v>
      </c>
      <c r="X22" s="4"/>
      <c r="Y22" s="11">
        <v>1.1887187605468197E-2</v>
      </c>
    </row>
    <row r="23" spans="1:25">
      <c r="A23" s="1" t="s">
        <v>29</v>
      </c>
      <c r="C23" s="6">
        <v>20435991</v>
      </c>
      <c r="D23" s="4"/>
      <c r="E23" s="6">
        <v>68653212445</v>
      </c>
      <c r="F23" s="4"/>
      <c r="G23" s="6">
        <v>91272585063.000198</v>
      </c>
      <c r="H23" s="4"/>
      <c r="I23" s="9">
        <v>0</v>
      </c>
      <c r="J23" s="9"/>
      <c r="K23" s="9">
        <v>0</v>
      </c>
      <c r="L23" s="9"/>
      <c r="M23" s="9">
        <v>0</v>
      </c>
      <c r="N23" s="9"/>
      <c r="O23" s="9">
        <v>0</v>
      </c>
      <c r="P23" s="9"/>
      <c r="Q23" s="9">
        <v>20435991</v>
      </c>
      <c r="R23" s="9"/>
      <c r="S23" s="9">
        <v>4305</v>
      </c>
      <c r="T23" s="9"/>
      <c r="U23" s="9">
        <v>68653212445</v>
      </c>
      <c r="V23" s="9"/>
      <c r="W23" s="9">
        <v>87453478454.5327</v>
      </c>
      <c r="X23" s="4"/>
      <c r="Y23" s="11">
        <v>2.6632394569341668E-2</v>
      </c>
    </row>
    <row r="24" spans="1:25">
      <c r="A24" s="1" t="s">
        <v>30</v>
      </c>
      <c r="C24" s="6">
        <v>2041570</v>
      </c>
      <c r="D24" s="4"/>
      <c r="E24" s="6">
        <v>19895221726</v>
      </c>
      <c r="F24" s="4"/>
      <c r="G24" s="6">
        <v>19401280615.259998</v>
      </c>
      <c r="H24" s="4"/>
      <c r="I24" s="9">
        <v>3290332</v>
      </c>
      <c r="J24" s="9"/>
      <c r="K24" s="9">
        <v>30136198594</v>
      </c>
      <c r="L24" s="9"/>
      <c r="M24" s="9">
        <v>0</v>
      </c>
      <c r="N24" s="9"/>
      <c r="O24" s="9">
        <v>0</v>
      </c>
      <c r="P24" s="9"/>
      <c r="Q24" s="9">
        <v>5331902</v>
      </c>
      <c r="R24" s="9"/>
      <c r="S24" s="9">
        <v>8920</v>
      </c>
      <c r="T24" s="9"/>
      <c r="U24" s="9">
        <v>50031420320</v>
      </c>
      <c r="V24" s="9"/>
      <c r="W24" s="9">
        <v>47277580473.251999</v>
      </c>
      <c r="X24" s="4"/>
      <c r="Y24" s="11">
        <v>1.4397542552890765E-2</v>
      </c>
    </row>
    <row r="25" spans="1:25">
      <c r="A25" s="1" t="s">
        <v>31</v>
      </c>
      <c r="C25" s="6">
        <v>1091408</v>
      </c>
      <c r="D25" s="4"/>
      <c r="E25" s="6">
        <v>17192950224</v>
      </c>
      <c r="F25" s="4"/>
      <c r="G25" s="6">
        <v>10414090660.917601</v>
      </c>
      <c r="H25" s="4"/>
      <c r="I25" s="9">
        <v>0</v>
      </c>
      <c r="J25" s="9"/>
      <c r="K25" s="9">
        <v>0</v>
      </c>
      <c r="L25" s="9"/>
      <c r="M25" s="9">
        <v>0</v>
      </c>
      <c r="N25" s="9"/>
      <c r="O25" s="9">
        <v>0</v>
      </c>
      <c r="P25" s="9"/>
      <c r="Q25" s="9">
        <v>1091408</v>
      </c>
      <c r="R25" s="9"/>
      <c r="S25" s="9">
        <v>8793</v>
      </c>
      <c r="T25" s="9"/>
      <c r="U25" s="9">
        <v>17192950224</v>
      </c>
      <c r="V25" s="9"/>
      <c r="W25" s="9">
        <v>9539649878.2632008</v>
      </c>
      <c r="X25" s="4"/>
      <c r="Y25" s="11">
        <v>2.9051299513874248E-3</v>
      </c>
    </row>
    <row r="26" spans="1:25">
      <c r="A26" s="1" t="s">
        <v>32</v>
      </c>
      <c r="C26" s="6">
        <v>589908</v>
      </c>
      <c r="D26" s="4"/>
      <c r="E26" s="6">
        <v>15919316502</v>
      </c>
      <c r="F26" s="4"/>
      <c r="G26" s="6">
        <v>19298359739.933998</v>
      </c>
      <c r="H26" s="4"/>
      <c r="I26" s="9">
        <v>0</v>
      </c>
      <c r="J26" s="9"/>
      <c r="K26" s="9">
        <v>0</v>
      </c>
      <c r="L26" s="9"/>
      <c r="M26" s="9">
        <v>0</v>
      </c>
      <c r="N26" s="9"/>
      <c r="O26" s="9">
        <v>0</v>
      </c>
      <c r="P26" s="9"/>
      <c r="Q26" s="9">
        <v>589908</v>
      </c>
      <c r="R26" s="9"/>
      <c r="S26" s="9">
        <v>32840</v>
      </c>
      <c r="T26" s="9"/>
      <c r="U26" s="9">
        <v>15919316502</v>
      </c>
      <c r="V26" s="9"/>
      <c r="W26" s="9">
        <v>19257311876.616001</v>
      </c>
      <c r="X26" s="4"/>
      <c r="Y26" s="11">
        <v>5.86447031388864E-3</v>
      </c>
    </row>
    <row r="27" spans="1:25">
      <c r="A27" s="1" t="s">
        <v>33</v>
      </c>
      <c r="C27" s="6">
        <v>1091408</v>
      </c>
      <c r="D27" s="4"/>
      <c r="E27" s="6">
        <v>18284752623</v>
      </c>
      <c r="F27" s="4"/>
      <c r="G27" s="6">
        <v>12704344373.304001</v>
      </c>
      <c r="H27" s="4"/>
      <c r="I27" s="9">
        <v>0</v>
      </c>
      <c r="J27" s="9"/>
      <c r="K27" s="9">
        <v>0</v>
      </c>
      <c r="L27" s="9"/>
      <c r="M27" s="9">
        <v>0</v>
      </c>
      <c r="N27" s="9"/>
      <c r="O27" s="9">
        <v>0</v>
      </c>
      <c r="P27" s="9"/>
      <c r="Q27" s="9">
        <v>1091408</v>
      </c>
      <c r="R27" s="9"/>
      <c r="S27" s="9">
        <v>10530</v>
      </c>
      <c r="T27" s="9"/>
      <c r="U27" s="9">
        <v>18284752623</v>
      </c>
      <c r="V27" s="9"/>
      <c r="W27" s="9">
        <v>11424145708.872</v>
      </c>
      <c r="X27" s="4"/>
      <c r="Y27" s="11">
        <v>3.4790194914260863E-3</v>
      </c>
    </row>
    <row r="28" spans="1:25">
      <c r="A28" s="1" t="s">
        <v>34</v>
      </c>
      <c r="C28" s="6">
        <v>767307</v>
      </c>
      <c r="D28" s="4"/>
      <c r="E28" s="6">
        <v>14137988591</v>
      </c>
      <c r="F28" s="4"/>
      <c r="G28" s="6">
        <v>12737783439.945</v>
      </c>
      <c r="H28" s="4"/>
      <c r="I28" s="9">
        <v>0</v>
      </c>
      <c r="J28" s="9"/>
      <c r="K28" s="9">
        <v>0</v>
      </c>
      <c r="L28" s="9"/>
      <c r="M28" s="9">
        <v>0</v>
      </c>
      <c r="N28" s="9"/>
      <c r="O28" s="9">
        <v>0</v>
      </c>
      <c r="P28" s="9"/>
      <c r="Q28" s="9">
        <v>767307</v>
      </c>
      <c r="R28" s="9"/>
      <c r="S28" s="9">
        <v>13820</v>
      </c>
      <c r="T28" s="9"/>
      <c r="U28" s="9">
        <v>14137988591</v>
      </c>
      <c r="V28" s="9"/>
      <c r="W28" s="9">
        <v>10541087852.697001</v>
      </c>
      <c r="X28" s="4"/>
      <c r="Y28" s="11">
        <v>3.2100999965264457E-3</v>
      </c>
    </row>
    <row r="29" spans="1:25">
      <c r="A29" s="1" t="s">
        <v>35</v>
      </c>
      <c r="C29" s="6">
        <v>185603029</v>
      </c>
      <c r="D29" s="4"/>
      <c r="E29" s="6">
        <v>95759048892</v>
      </c>
      <c r="F29" s="4"/>
      <c r="G29" s="6">
        <v>79703434502.258408</v>
      </c>
      <c r="H29" s="4"/>
      <c r="I29" s="9">
        <v>0</v>
      </c>
      <c r="J29" s="9"/>
      <c r="K29" s="9">
        <v>0</v>
      </c>
      <c r="L29" s="9"/>
      <c r="M29" s="9">
        <v>0</v>
      </c>
      <c r="N29" s="9"/>
      <c r="O29" s="9">
        <v>0</v>
      </c>
      <c r="P29" s="9"/>
      <c r="Q29" s="9">
        <v>185603029</v>
      </c>
      <c r="R29" s="9"/>
      <c r="S29" s="9">
        <v>432</v>
      </c>
      <c r="T29" s="9"/>
      <c r="U29" s="9">
        <v>95759048892</v>
      </c>
      <c r="V29" s="9"/>
      <c r="W29" s="9">
        <v>79703434502.258408</v>
      </c>
      <c r="X29" s="4"/>
      <c r="Y29" s="11">
        <v>2.427225713268135E-2</v>
      </c>
    </row>
    <row r="30" spans="1:25">
      <c r="A30" s="1" t="s">
        <v>36</v>
      </c>
      <c r="C30" s="6">
        <v>17656929</v>
      </c>
      <c r="D30" s="4"/>
      <c r="E30" s="6">
        <v>17713532509</v>
      </c>
      <c r="F30" s="4"/>
      <c r="G30" s="6">
        <v>16007305688.4744</v>
      </c>
      <c r="H30" s="4"/>
      <c r="I30" s="9">
        <v>0</v>
      </c>
      <c r="J30" s="9"/>
      <c r="K30" s="9">
        <v>0</v>
      </c>
      <c r="L30" s="9"/>
      <c r="M30" s="9">
        <v>0</v>
      </c>
      <c r="N30" s="9"/>
      <c r="O30" s="9">
        <v>0</v>
      </c>
      <c r="P30" s="9"/>
      <c r="Q30" s="9">
        <v>17656929</v>
      </c>
      <c r="R30" s="9"/>
      <c r="S30" s="9">
        <v>874</v>
      </c>
      <c r="T30" s="9"/>
      <c r="U30" s="9">
        <v>17713532509</v>
      </c>
      <c r="V30" s="9"/>
      <c r="W30" s="9">
        <v>15340334618.1213</v>
      </c>
      <c r="X30" s="4"/>
      <c r="Y30" s="11">
        <v>4.6716248638176685E-3</v>
      </c>
    </row>
    <row r="31" spans="1:25">
      <c r="A31" s="1" t="s">
        <v>37</v>
      </c>
      <c r="C31" s="6">
        <v>2905886</v>
      </c>
      <c r="D31" s="4"/>
      <c r="E31" s="6">
        <v>35191785904</v>
      </c>
      <c r="F31" s="4"/>
      <c r="G31" s="6">
        <v>24553065815.549999</v>
      </c>
      <c r="H31" s="4"/>
      <c r="I31" s="9">
        <v>0</v>
      </c>
      <c r="J31" s="9"/>
      <c r="K31" s="9">
        <v>0</v>
      </c>
      <c r="L31" s="9"/>
      <c r="M31" s="9">
        <v>0</v>
      </c>
      <c r="N31" s="9"/>
      <c r="O31" s="9">
        <v>0</v>
      </c>
      <c r="P31" s="9"/>
      <c r="Q31" s="9">
        <v>2905886</v>
      </c>
      <c r="R31" s="9"/>
      <c r="S31" s="9">
        <v>8370</v>
      </c>
      <c r="T31" s="9"/>
      <c r="U31" s="9">
        <v>35191785904</v>
      </c>
      <c r="V31" s="9"/>
      <c r="W31" s="9">
        <v>24177548338.370998</v>
      </c>
      <c r="X31" s="4"/>
      <c r="Y31" s="11">
        <v>7.3628404318027887E-3</v>
      </c>
    </row>
    <row r="32" spans="1:25">
      <c r="A32" s="1" t="s">
        <v>38</v>
      </c>
      <c r="C32" s="6">
        <v>8924876</v>
      </c>
      <c r="D32" s="4"/>
      <c r="E32" s="6">
        <v>41056931317</v>
      </c>
      <c r="F32" s="4"/>
      <c r="G32" s="6">
        <v>29019569443.0938</v>
      </c>
      <c r="H32" s="4"/>
      <c r="I32" s="9">
        <v>0</v>
      </c>
      <c r="J32" s="9"/>
      <c r="K32" s="9">
        <v>0</v>
      </c>
      <c r="L32" s="9"/>
      <c r="M32" s="9">
        <v>0</v>
      </c>
      <c r="N32" s="9"/>
      <c r="O32" s="9">
        <v>0</v>
      </c>
      <c r="P32" s="9"/>
      <c r="Q32" s="9">
        <v>8924876</v>
      </c>
      <c r="R32" s="9"/>
      <c r="S32" s="9">
        <v>2984</v>
      </c>
      <c r="T32" s="9"/>
      <c r="U32" s="9">
        <v>41056931317</v>
      </c>
      <c r="V32" s="9"/>
      <c r="W32" s="9">
        <v>26473370595.5952</v>
      </c>
      <c r="X32" s="4"/>
      <c r="Y32" s="11">
        <v>8.0619920870140804E-3</v>
      </c>
    </row>
    <row r="33" spans="1:25">
      <c r="A33" s="1" t="s">
        <v>39</v>
      </c>
      <c r="C33" s="6">
        <v>3644694</v>
      </c>
      <c r="D33" s="4"/>
      <c r="E33" s="6">
        <v>28533422033</v>
      </c>
      <c r="F33" s="4"/>
      <c r="G33" s="6">
        <v>17299863537.592499</v>
      </c>
      <c r="H33" s="4"/>
      <c r="I33" s="9">
        <v>0</v>
      </c>
      <c r="J33" s="9"/>
      <c r="K33" s="9">
        <v>0</v>
      </c>
      <c r="L33" s="9"/>
      <c r="M33" s="9">
        <v>0</v>
      </c>
      <c r="N33" s="9"/>
      <c r="O33" s="9">
        <v>0</v>
      </c>
      <c r="P33" s="9"/>
      <c r="Q33" s="9">
        <v>3644694</v>
      </c>
      <c r="R33" s="9"/>
      <c r="S33" s="9">
        <v>4966</v>
      </c>
      <c r="T33" s="9"/>
      <c r="U33" s="9">
        <v>28533422033</v>
      </c>
      <c r="V33" s="9"/>
      <c r="W33" s="9">
        <v>17991858079.096199</v>
      </c>
      <c r="X33" s="4"/>
      <c r="Y33" s="11">
        <v>5.4790989662830561E-3</v>
      </c>
    </row>
    <row r="34" spans="1:25">
      <c r="A34" s="1" t="s">
        <v>40</v>
      </c>
      <c r="C34" s="6">
        <v>3357630</v>
      </c>
      <c r="D34" s="4"/>
      <c r="E34" s="6">
        <v>8448266635</v>
      </c>
      <c r="F34" s="4"/>
      <c r="G34" s="6">
        <v>13277180059.767</v>
      </c>
      <c r="H34" s="4"/>
      <c r="I34" s="9">
        <v>0</v>
      </c>
      <c r="J34" s="9"/>
      <c r="K34" s="9">
        <v>0</v>
      </c>
      <c r="L34" s="9"/>
      <c r="M34" s="9">
        <v>0</v>
      </c>
      <c r="N34" s="9"/>
      <c r="O34" s="9">
        <v>0</v>
      </c>
      <c r="P34" s="9"/>
      <c r="Q34" s="9">
        <v>3357630</v>
      </c>
      <c r="R34" s="9"/>
      <c r="S34" s="9">
        <v>3771</v>
      </c>
      <c r="T34" s="9"/>
      <c r="U34" s="9">
        <v>8448266635</v>
      </c>
      <c r="V34" s="9"/>
      <c r="W34" s="9">
        <v>12586286074.7565</v>
      </c>
      <c r="X34" s="4"/>
      <c r="Y34" s="11">
        <v>3.8329285790478715E-3</v>
      </c>
    </row>
    <row r="35" spans="1:25">
      <c r="A35" s="1" t="s">
        <v>41</v>
      </c>
      <c r="C35" s="6">
        <v>5802574</v>
      </c>
      <c r="D35" s="4"/>
      <c r="E35" s="6">
        <v>42601767766</v>
      </c>
      <c r="F35" s="4"/>
      <c r="G35" s="6">
        <v>62756369689.536003</v>
      </c>
      <c r="H35" s="4"/>
      <c r="I35" s="9">
        <v>0</v>
      </c>
      <c r="J35" s="9"/>
      <c r="K35" s="9">
        <v>0</v>
      </c>
      <c r="L35" s="9"/>
      <c r="M35" s="9">
        <v>0</v>
      </c>
      <c r="N35" s="9"/>
      <c r="O35" s="9">
        <v>0</v>
      </c>
      <c r="P35" s="9"/>
      <c r="Q35" s="9">
        <v>5802574</v>
      </c>
      <c r="R35" s="9"/>
      <c r="S35" s="9">
        <v>10880</v>
      </c>
      <c r="T35" s="9"/>
      <c r="U35" s="9">
        <v>42601767766</v>
      </c>
      <c r="V35" s="9"/>
      <c r="W35" s="9">
        <v>62756369689.536003</v>
      </c>
      <c r="X35" s="4"/>
      <c r="Y35" s="11">
        <v>1.9111331291186289E-2</v>
      </c>
    </row>
    <row r="36" spans="1:25">
      <c r="A36" s="1" t="s">
        <v>42</v>
      </c>
      <c r="C36" s="6">
        <v>6291977</v>
      </c>
      <c r="D36" s="4"/>
      <c r="E36" s="6">
        <v>65838106909</v>
      </c>
      <c r="F36" s="4"/>
      <c r="G36" s="6">
        <v>84623922639.580505</v>
      </c>
      <c r="H36" s="4"/>
      <c r="I36" s="9">
        <v>0</v>
      </c>
      <c r="J36" s="9"/>
      <c r="K36" s="9">
        <v>0</v>
      </c>
      <c r="L36" s="9"/>
      <c r="M36" s="9">
        <v>0</v>
      </c>
      <c r="N36" s="9"/>
      <c r="O36" s="9">
        <v>0</v>
      </c>
      <c r="P36" s="9"/>
      <c r="Q36" s="9">
        <v>6291977</v>
      </c>
      <c r="R36" s="9"/>
      <c r="S36" s="9">
        <v>13630</v>
      </c>
      <c r="T36" s="9"/>
      <c r="U36" s="9">
        <v>65838106909</v>
      </c>
      <c r="V36" s="9"/>
      <c r="W36" s="9">
        <v>85249376613.265503</v>
      </c>
      <c r="X36" s="4"/>
      <c r="Y36" s="11">
        <v>2.5961174728290303E-2</v>
      </c>
    </row>
    <row r="37" spans="1:25">
      <c r="A37" s="1" t="s">
        <v>43</v>
      </c>
      <c r="C37" s="6">
        <v>4228430</v>
      </c>
      <c r="D37" s="4"/>
      <c r="E37" s="6">
        <v>72236855954</v>
      </c>
      <c r="F37" s="4"/>
      <c r="G37" s="6">
        <v>65402894293.739998</v>
      </c>
      <c r="H37" s="4"/>
      <c r="I37" s="9">
        <v>0</v>
      </c>
      <c r="J37" s="9"/>
      <c r="K37" s="9">
        <v>0</v>
      </c>
      <c r="L37" s="9"/>
      <c r="M37" s="9">
        <v>0</v>
      </c>
      <c r="N37" s="9"/>
      <c r="O37" s="9">
        <v>0</v>
      </c>
      <c r="P37" s="9"/>
      <c r="Q37" s="9">
        <v>4228430</v>
      </c>
      <c r="R37" s="9"/>
      <c r="S37" s="9">
        <v>15880</v>
      </c>
      <c r="T37" s="9"/>
      <c r="U37" s="9">
        <v>72236855954</v>
      </c>
      <c r="V37" s="9"/>
      <c r="W37" s="9">
        <v>66747940963.019997</v>
      </c>
      <c r="X37" s="4"/>
      <c r="Y37" s="11">
        <v>2.03268930159534E-2</v>
      </c>
    </row>
    <row r="38" spans="1:25">
      <c r="A38" s="1" t="s">
        <v>44</v>
      </c>
      <c r="C38" s="6">
        <v>2765140</v>
      </c>
      <c r="D38" s="4"/>
      <c r="E38" s="6">
        <v>39049876152</v>
      </c>
      <c r="F38" s="4"/>
      <c r="G38" s="6">
        <v>31637392169.669998</v>
      </c>
      <c r="H38" s="4"/>
      <c r="I38" s="9">
        <v>0</v>
      </c>
      <c r="J38" s="9"/>
      <c r="K38" s="9">
        <v>0</v>
      </c>
      <c r="L38" s="9"/>
      <c r="M38" s="9">
        <v>0</v>
      </c>
      <c r="N38" s="9"/>
      <c r="O38" s="9">
        <v>0</v>
      </c>
      <c r="P38" s="9"/>
      <c r="Q38" s="9">
        <v>2765140</v>
      </c>
      <c r="R38" s="9"/>
      <c r="S38" s="9">
        <v>11100</v>
      </c>
      <c r="T38" s="9"/>
      <c r="U38" s="9">
        <v>39049876152</v>
      </c>
      <c r="V38" s="9"/>
      <c r="W38" s="9">
        <v>30510430328.700001</v>
      </c>
      <c r="X38" s="4"/>
      <c r="Y38" s="11">
        <v>9.2914065095398395E-3</v>
      </c>
    </row>
    <row r="39" spans="1:25">
      <c r="A39" s="1" t="s">
        <v>45</v>
      </c>
      <c r="C39" s="6">
        <v>20714387</v>
      </c>
      <c r="D39" s="4"/>
      <c r="E39" s="6">
        <v>48616112008</v>
      </c>
      <c r="F39" s="4"/>
      <c r="G39" s="6">
        <v>27056753226.117901</v>
      </c>
      <c r="H39" s="4"/>
      <c r="I39" s="9">
        <v>0</v>
      </c>
      <c r="J39" s="9"/>
      <c r="K39" s="9">
        <v>0</v>
      </c>
      <c r="L39" s="9"/>
      <c r="M39" s="9">
        <v>0</v>
      </c>
      <c r="N39" s="9"/>
      <c r="O39" s="9">
        <v>0</v>
      </c>
      <c r="P39" s="9"/>
      <c r="Q39" s="9">
        <v>20714387</v>
      </c>
      <c r="R39" s="9"/>
      <c r="S39" s="9">
        <v>1146</v>
      </c>
      <c r="T39" s="9"/>
      <c r="U39" s="9">
        <v>48616112008</v>
      </c>
      <c r="V39" s="9"/>
      <c r="W39" s="9">
        <v>23597442311.363098</v>
      </c>
      <c r="X39" s="4"/>
      <c r="Y39" s="11">
        <v>7.1861795044577447E-3</v>
      </c>
    </row>
    <row r="40" spans="1:25">
      <c r="A40" s="1" t="s">
        <v>46</v>
      </c>
      <c r="C40" s="6">
        <v>15007</v>
      </c>
      <c r="D40" s="4"/>
      <c r="E40" s="6">
        <v>111761391</v>
      </c>
      <c r="F40" s="4"/>
      <c r="G40" s="6">
        <v>174686364.77849999</v>
      </c>
      <c r="H40" s="4"/>
      <c r="I40" s="9">
        <v>0</v>
      </c>
      <c r="J40" s="9"/>
      <c r="K40" s="9">
        <v>0</v>
      </c>
      <c r="L40" s="9"/>
      <c r="M40" s="9">
        <v>0</v>
      </c>
      <c r="N40" s="9"/>
      <c r="O40" s="9">
        <v>0</v>
      </c>
      <c r="P40" s="9"/>
      <c r="Q40" s="9">
        <v>15007</v>
      </c>
      <c r="R40" s="9"/>
      <c r="S40" s="9">
        <v>11550</v>
      </c>
      <c r="T40" s="9"/>
      <c r="U40" s="9">
        <v>111761391</v>
      </c>
      <c r="V40" s="9"/>
      <c r="W40" s="9">
        <v>172299531.4425</v>
      </c>
      <c r="X40" s="4"/>
      <c r="Y40" s="11">
        <v>5.2470744292636161E-5</v>
      </c>
    </row>
    <row r="41" spans="1:25">
      <c r="A41" s="1" t="s">
        <v>47</v>
      </c>
      <c r="C41" s="6">
        <v>824555</v>
      </c>
      <c r="D41" s="4"/>
      <c r="E41" s="6">
        <v>35921121924</v>
      </c>
      <c r="F41" s="4"/>
      <c r="G41" s="6">
        <v>49506793424.099998</v>
      </c>
      <c r="H41" s="4"/>
      <c r="I41" s="9">
        <v>0</v>
      </c>
      <c r="J41" s="9"/>
      <c r="K41" s="9">
        <v>0</v>
      </c>
      <c r="L41" s="9"/>
      <c r="M41" s="9">
        <v>0</v>
      </c>
      <c r="N41" s="9"/>
      <c r="O41" s="9">
        <v>0</v>
      </c>
      <c r="P41" s="9"/>
      <c r="Q41" s="9">
        <v>824555</v>
      </c>
      <c r="R41" s="9"/>
      <c r="S41" s="9">
        <v>56830</v>
      </c>
      <c r="T41" s="9"/>
      <c r="U41" s="9">
        <v>35921121924</v>
      </c>
      <c r="V41" s="9"/>
      <c r="W41" s="9">
        <v>46580646859.1325</v>
      </c>
      <c r="X41" s="4"/>
      <c r="Y41" s="11">
        <v>1.4185303870932359E-2</v>
      </c>
    </row>
    <row r="42" spans="1:25">
      <c r="A42" s="1" t="s">
        <v>48</v>
      </c>
      <c r="C42" s="6">
        <v>754942</v>
      </c>
      <c r="D42" s="4"/>
      <c r="E42" s="6">
        <v>36579806598</v>
      </c>
      <c r="F42" s="4"/>
      <c r="G42" s="6">
        <v>27076239431.208</v>
      </c>
      <c r="H42" s="4"/>
      <c r="I42" s="9">
        <v>0</v>
      </c>
      <c r="J42" s="9"/>
      <c r="K42" s="9">
        <v>0</v>
      </c>
      <c r="L42" s="9"/>
      <c r="M42" s="9">
        <v>0</v>
      </c>
      <c r="N42" s="9"/>
      <c r="O42" s="9">
        <v>0</v>
      </c>
      <c r="P42" s="9"/>
      <c r="Q42" s="9">
        <v>754942</v>
      </c>
      <c r="R42" s="9"/>
      <c r="S42" s="9">
        <v>33060</v>
      </c>
      <c r="T42" s="9"/>
      <c r="U42" s="9">
        <v>36579806598</v>
      </c>
      <c r="V42" s="9"/>
      <c r="W42" s="9">
        <v>24809880144.006001</v>
      </c>
      <c r="X42" s="4"/>
      <c r="Y42" s="11">
        <v>7.5554057870524495E-3</v>
      </c>
    </row>
    <row r="43" spans="1:25">
      <c r="A43" s="1" t="s">
        <v>49</v>
      </c>
      <c r="C43" s="6">
        <v>143000</v>
      </c>
      <c r="D43" s="4"/>
      <c r="E43" s="6">
        <v>14676298446</v>
      </c>
      <c r="F43" s="4"/>
      <c r="G43" s="6">
        <v>13344624418.125</v>
      </c>
      <c r="H43" s="4"/>
      <c r="I43" s="9">
        <v>0</v>
      </c>
      <c r="J43" s="9"/>
      <c r="K43" s="9">
        <v>0</v>
      </c>
      <c r="L43" s="9"/>
      <c r="M43" s="9">
        <v>-143000</v>
      </c>
      <c r="N43" s="9"/>
      <c r="O43" s="9">
        <v>13288509712</v>
      </c>
      <c r="P43" s="9"/>
      <c r="Q43" s="9">
        <v>0</v>
      </c>
      <c r="R43" s="9"/>
      <c r="S43" s="9">
        <v>0</v>
      </c>
      <c r="T43" s="9"/>
      <c r="U43" s="9">
        <v>0</v>
      </c>
      <c r="V43" s="9"/>
      <c r="W43" s="9">
        <v>0</v>
      </c>
      <c r="X43" s="4"/>
      <c r="Y43" s="11">
        <v>0</v>
      </c>
    </row>
    <row r="44" spans="1:25">
      <c r="A44" s="1" t="s">
        <v>50</v>
      </c>
      <c r="C44" s="6">
        <v>6904845</v>
      </c>
      <c r="D44" s="4"/>
      <c r="E44" s="6">
        <v>82918425441</v>
      </c>
      <c r="F44" s="4"/>
      <c r="G44" s="6">
        <v>115723013364.13499</v>
      </c>
      <c r="H44" s="4"/>
      <c r="I44" s="9">
        <v>0</v>
      </c>
      <c r="J44" s="9"/>
      <c r="K44" s="9">
        <v>0</v>
      </c>
      <c r="L44" s="9"/>
      <c r="M44" s="9">
        <v>0</v>
      </c>
      <c r="N44" s="9"/>
      <c r="O44" s="9">
        <v>0</v>
      </c>
      <c r="P44" s="9"/>
      <c r="Q44" s="9">
        <v>6904845</v>
      </c>
      <c r="R44" s="9"/>
      <c r="S44" s="9">
        <v>14070</v>
      </c>
      <c r="T44" s="9"/>
      <c r="U44" s="9">
        <v>82918425441</v>
      </c>
      <c r="V44" s="9"/>
      <c r="W44" s="9">
        <v>96573119693.557495</v>
      </c>
      <c r="X44" s="4"/>
      <c r="Y44" s="11">
        <v>2.940961839280366E-2</v>
      </c>
    </row>
    <row r="45" spans="1:25">
      <c r="A45" s="1" t="s">
        <v>51</v>
      </c>
      <c r="C45" s="6">
        <v>14571529</v>
      </c>
      <c r="D45" s="4"/>
      <c r="E45" s="6">
        <v>59003891900</v>
      </c>
      <c r="F45" s="4"/>
      <c r="G45" s="6">
        <v>32808136331.549198</v>
      </c>
      <c r="H45" s="4"/>
      <c r="I45" s="9">
        <v>0</v>
      </c>
      <c r="J45" s="9"/>
      <c r="K45" s="9">
        <v>0</v>
      </c>
      <c r="L45" s="9"/>
      <c r="M45" s="9">
        <v>0</v>
      </c>
      <c r="N45" s="9"/>
      <c r="O45" s="9">
        <v>0</v>
      </c>
      <c r="P45" s="9"/>
      <c r="Q45" s="9">
        <v>14571529</v>
      </c>
      <c r="R45" s="9"/>
      <c r="S45" s="9">
        <v>2214</v>
      </c>
      <c r="T45" s="9"/>
      <c r="U45" s="9">
        <v>59003891900</v>
      </c>
      <c r="V45" s="9"/>
      <c r="W45" s="9">
        <v>32069410083.0243</v>
      </c>
      <c r="X45" s="4"/>
      <c r="Y45" s="11">
        <v>9.7661659436584728E-3</v>
      </c>
    </row>
    <row r="46" spans="1:25">
      <c r="A46" s="1" t="s">
        <v>52</v>
      </c>
      <c r="C46" s="6">
        <v>1146320</v>
      </c>
      <c r="D46" s="4"/>
      <c r="E46" s="6">
        <v>35853587700</v>
      </c>
      <c r="F46" s="4"/>
      <c r="G46" s="6">
        <v>20590754085.720001</v>
      </c>
      <c r="H46" s="4"/>
      <c r="I46" s="9">
        <v>0</v>
      </c>
      <c r="J46" s="9"/>
      <c r="K46" s="9">
        <v>0</v>
      </c>
      <c r="L46" s="9"/>
      <c r="M46" s="9">
        <v>0</v>
      </c>
      <c r="N46" s="9"/>
      <c r="O46" s="9">
        <v>0</v>
      </c>
      <c r="P46" s="9"/>
      <c r="Q46" s="9">
        <v>1146320</v>
      </c>
      <c r="R46" s="9"/>
      <c r="S46" s="9">
        <v>17190</v>
      </c>
      <c r="T46" s="9"/>
      <c r="U46" s="9">
        <v>35853587700</v>
      </c>
      <c r="V46" s="9"/>
      <c r="W46" s="9">
        <v>19587994617.240002</v>
      </c>
      <c r="X46" s="4"/>
      <c r="Y46" s="11">
        <v>5.9651738351344918E-3</v>
      </c>
    </row>
    <row r="47" spans="1:25">
      <c r="A47" s="1" t="s">
        <v>53</v>
      </c>
      <c r="C47" s="6">
        <v>1687500</v>
      </c>
      <c r="D47" s="4"/>
      <c r="E47" s="6">
        <v>6435212872</v>
      </c>
      <c r="F47" s="4"/>
      <c r="G47" s="6">
        <v>6906100246.875</v>
      </c>
      <c r="H47" s="4"/>
      <c r="I47" s="9">
        <v>0</v>
      </c>
      <c r="J47" s="9"/>
      <c r="K47" s="9">
        <v>0</v>
      </c>
      <c r="L47" s="9"/>
      <c r="M47" s="9">
        <v>0</v>
      </c>
      <c r="N47" s="9"/>
      <c r="O47" s="9">
        <v>0</v>
      </c>
      <c r="P47" s="9"/>
      <c r="Q47" s="9">
        <v>1687500</v>
      </c>
      <c r="R47" s="9"/>
      <c r="S47" s="9">
        <v>4117</v>
      </c>
      <c r="T47" s="9"/>
      <c r="U47" s="9">
        <v>6435212872</v>
      </c>
      <c r="V47" s="9"/>
      <c r="W47" s="9">
        <v>6906100246.875</v>
      </c>
      <c r="X47" s="4"/>
      <c r="Y47" s="11">
        <v>2.1031294576330261E-3</v>
      </c>
    </row>
    <row r="48" spans="1:25">
      <c r="A48" s="1" t="s">
        <v>54</v>
      </c>
      <c r="C48" s="6">
        <v>9516589</v>
      </c>
      <c r="D48" s="4"/>
      <c r="E48" s="6">
        <v>42653074161</v>
      </c>
      <c r="F48" s="4"/>
      <c r="G48" s="6">
        <v>47489025783.158997</v>
      </c>
      <c r="H48" s="4"/>
      <c r="I48" s="9">
        <v>0</v>
      </c>
      <c r="J48" s="9"/>
      <c r="K48" s="9">
        <v>0</v>
      </c>
      <c r="L48" s="9"/>
      <c r="M48" s="9">
        <v>0</v>
      </c>
      <c r="N48" s="9"/>
      <c r="O48" s="9">
        <v>0</v>
      </c>
      <c r="P48" s="9"/>
      <c r="Q48" s="9">
        <v>9516589</v>
      </c>
      <c r="R48" s="9"/>
      <c r="S48" s="9">
        <v>4884</v>
      </c>
      <c r="T48" s="9"/>
      <c r="U48" s="9">
        <v>42653074161</v>
      </c>
      <c r="V48" s="9"/>
      <c r="W48" s="9">
        <v>46202470502.977798</v>
      </c>
      <c r="X48" s="4"/>
      <c r="Y48" s="11">
        <v>1.4070137017516183E-2</v>
      </c>
    </row>
    <row r="49" spans="1:25">
      <c r="A49" s="1" t="s">
        <v>55</v>
      </c>
      <c r="C49" s="6">
        <v>39</v>
      </c>
      <c r="D49" s="4"/>
      <c r="E49" s="6">
        <v>556636</v>
      </c>
      <c r="F49" s="4"/>
      <c r="G49" s="6">
        <v>428773.527</v>
      </c>
      <c r="H49" s="4"/>
      <c r="I49" s="9">
        <v>0</v>
      </c>
      <c r="J49" s="9"/>
      <c r="K49" s="9">
        <v>0</v>
      </c>
      <c r="L49" s="9"/>
      <c r="M49" s="9">
        <v>0</v>
      </c>
      <c r="N49" s="9"/>
      <c r="O49" s="9">
        <v>0</v>
      </c>
      <c r="P49" s="9"/>
      <c r="Q49" s="9">
        <v>39</v>
      </c>
      <c r="R49" s="9"/>
      <c r="S49" s="9">
        <v>10650</v>
      </c>
      <c r="T49" s="9"/>
      <c r="U49" s="9">
        <v>556636</v>
      </c>
      <c r="V49" s="9"/>
      <c r="W49" s="9">
        <v>412878.66749999998</v>
      </c>
      <c r="X49" s="4"/>
      <c r="Y49" s="11">
        <v>1.2573482240435807E-7</v>
      </c>
    </row>
    <row r="50" spans="1:25">
      <c r="A50" s="1" t="s">
        <v>56</v>
      </c>
      <c r="C50" s="6">
        <v>487852</v>
      </c>
      <c r="D50" s="4"/>
      <c r="E50" s="6">
        <v>407391063</v>
      </c>
      <c r="F50" s="4"/>
      <c r="G50" s="6">
        <v>955350082.78199995</v>
      </c>
      <c r="H50" s="4"/>
      <c r="I50" s="9">
        <v>0</v>
      </c>
      <c r="J50" s="9"/>
      <c r="K50" s="9">
        <v>0</v>
      </c>
      <c r="L50" s="9"/>
      <c r="M50" s="9">
        <v>0</v>
      </c>
      <c r="N50" s="9"/>
      <c r="O50" s="9">
        <v>0</v>
      </c>
      <c r="P50" s="9"/>
      <c r="Q50" s="9">
        <v>487852</v>
      </c>
      <c r="R50" s="9"/>
      <c r="S50" s="9">
        <v>1843</v>
      </c>
      <c r="T50" s="9"/>
      <c r="U50" s="9">
        <v>407391063</v>
      </c>
      <c r="V50" s="9"/>
      <c r="W50" s="9">
        <v>893761524.14579999</v>
      </c>
      <c r="X50" s="4"/>
      <c r="Y50" s="11">
        <v>2.7217910576675787E-4</v>
      </c>
    </row>
    <row r="51" spans="1:25">
      <c r="A51" s="1" t="s">
        <v>57</v>
      </c>
      <c r="C51" s="6">
        <v>3384079</v>
      </c>
      <c r="D51" s="4"/>
      <c r="E51" s="6">
        <v>56910968674</v>
      </c>
      <c r="F51" s="4"/>
      <c r="G51" s="6">
        <v>49719088328.661003</v>
      </c>
      <c r="H51" s="4"/>
      <c r="I51" s="9">
        <v>0</v>
      </c>
      <c r="J51" s="9"/>
      <c r="K51" s="9">
        <v>0</v>
      </c>
      <c r="L51" s="9"/>
      <c r="M51" s="9">
        <v>0</v>
      </c>
      <c r="N51" s="9"/>
      <c r="O51" s="9">
        <v>0</v>
      </c>
      <c r="P51" s="9"/>
      <c r="Q51" s="9">
        <v>3384079</v>
      </c>
      <c r="R51" s="9"/>
      <c r="S51" s="9">
        <v>14430</v>
      </c>
      <c r="T51" s="9"/>
      <c r="U51" s="9">
        <v>56910968674</v>
      </c>
      <c r="V51" s="9"/>
      <c r="W51" s="9">
        <v>48541708023.178497</v>
      </c>
      <c r="X51" s="4"/>
      <c r="Y51" s="11">
        <v>1.4782510015484276E-2</v>
      </c>
    </row>
    <row r="52" spans="1:25">
      <c r="A52" s="1" t="s">
        <v>58</v>
      </c>
      <c r="C52" s="6">
        <v>2479103</v>
      </c>
      <c r="D52" s="4"/>
      <c r="E52" s="6">
        <v>43371019915</v>
      </c>
      <c r="F52" s="4"/>
      <c r="G52" s="6">
        <v>34599506813.585999</v>
      </c>
      <c r="H52" s="4"/>
      <c r="I52" s="9">
        <v>0</v>
      </c>
      <c r="J52" s="9"/>
      <c r="K52" s="9">
        <v>0</v>
      </c>
      <c r="L52" s="9"/>
      <c r="M52" s="9">
        <v>0</v>
      </c>
      <c r="N52" s="9"/>
      <c r="O52" s="9">
        <v>0</v>
      </c>
      <c r="P52" s="9"/>
      <c r="Q52" s="9">
        <v>2479103</v>
      </c>
      <c r="R52" s="9"/>
      <c r="S52" s="9">
        <v>13800</v>
      </c>
      <c r="T52" s="9"/>
      <c r="U52" s="9">
        <v>43371019915</v>
      </c>
      <c r="V52" s="9"/>
      <c r="W52" s="9">
        <v>34008062252.669998</v>
      </c>
      <c r="X52" s="4"/>
      <c r="Y52" s="11">
        <v>1.0356547829286472E-2</v>
      </c>
    </row>
    <row r="53" spans="1:25">
      <c r="A53" s="1" t="s">
        <v>59</v>
      </c>
      <c r="C53" s="6">
        <v>4427113</v>
      </c>
      <c r="D53" s="4"/>
      <c r="E53" s="6">
        <v>90068539273</v>
      </c>
      <c r="F53" s="4"/>
      <c r="G53" s="6">
        <v>137920184377.55099</v>
      </c>
      <c r="H53" s="4"/>
      <c r="I53" s="9">
        <v>0</v>
      </c>
      <c r="J53" s="9"/>
      <c r="K53" s="9">
        <v>0</v>
      </c>
      <c r="L53" s="9"/>
      <c r="M53" s="9">
        <v>-284326</v>
      </c>
      <c r="N53" s="9"/>
      <c r="O53" s="9">
        <v>8633325204</v>
      </c>
      <c r="P53" s="9"/>
      <c r="Q53" s="9">
        <v>4142787</v>
      </c>
      <c r="R53" s="9"/>
      <c r="S53" s="9">
        <v>30860</v>
      </c>
      <c r="T53" s="9"/>
      <c r="U53" s="9">
        <v>84283995836</v>
      </c>
      <c r="V53" s="9"/>
      <c r="W53" s="9">
        <v>127085720699.42101</v>
      </c>
      <c r="X53" s="4"/>
      <c r="Y53" s="11">
        <v>3.8701685943296045E-2</v>
      </c>
    </row>
    <row r="54" spans="1:25">
      <c r="A54" s="1" t="s">
        <v>60</v>
      </c>
      <c r="C54" s="6">
        <v>621795</v>
      </c>
      <c r="D54" s="4"/>
      <c r="E54" s="6">
        <v>10805350054</v>
      </c>
      <c r="F54" s="4"/>
      <c r="G54" s="6">
        <v>2853127995.9660001</v>
      </c>
      <c r="H54" s="4"/>
      <c r="I54" s="9">
        <v>0</v>
      </c>
      <c r="J54" s="9"/>
      <c r="K54" s="9">
        <v>0</v>
      </c>
      <c r="L54" s="9"/>
      <c r="M54" s="9">
        <v>0</v>
      </c>
      <c r="N54" s="9"/>
      <c r="O54" s="9">
        <v>0</v>
      </c>
      <c r="P54" s="9"/>
      <c r="Q54" s="9">
        <v>621795</v>
      </c>
      <c r="R54" s="9"/>
      <c r="S54" s="9">
        <v>4384</v>
      </c>
      <c r="T54" s="9"/>
      <c r="U54" s="9">
        <v>10805350054</v>
      </c>
      <c r="V54" s="9"/>
      <c r="W54" s="9">
        <v>2709729883</v>
      </c>
      <c r="X54" s="4"/>
      <c r="Y54" s="11">
        <v>8.2519982847693862E-4</v>
      </c>
    </row>
    <row r="55" spans="1:25">
      <c r="A55" s="1" t="s">
        <v>61</v>
      </c>
      <c r="C55" s="6">
        <v>715408</v>
      </c>
      <c r="D55" s="4"/>
      <c r="E55" s="6">
        <v>20151515415</v>
      </c>
      <c r="F55" s="4"/>
      <c r="G55" s="6">
        <v>33246324322.200001</v>
      </c>
      <c r="H55" s="4"/>
      <c r="I55" s="9">
        <v>0</v>
      </c>
      <c r="J55" s="9"/>
      <c r="K55" s="9">
        <v>0</v>
      </c>
      <c r="L55" s="9"/>
      <c r="M55" s="9">
        <v>0</v>
      </c>
      <c r="N55" s="9"/>
      <c r="O55" s="9">
        <v>0</v>
      </c>
      <c r="P55" s="9"/>
      <c r="Q55" s="9">
        <v>715408</v>
      </c>
      <c r="R55" s="9"/>
      <c r="S55" s="9">
        <v>45600</v>
      </c>
      <c r="T55" s="9"/>
      <c r="U55" s="9">
        <v>20151515415</v>
      </c>
      <c r="V55" s="9"/>
      <c r="W55" s="9">
        <v>32428500300</v>
      </c>
      <c r="X55" s="4"/>
      <c r="Y55" s="11">
        <v>9.8755204543479417E-3</v>
      </c>
    </row>
    <row r="56" spans="1:25">
      <c r="A56" s="1" t="s">
        <v>62</v>
      </c>
      <c r="C56" s="6">
        <v>5166679</v>
      </c>
      <c r="D56" s="4"/>
      <c r="E56" s="6">
        <v>102711850593</v>
      </c>
      <c r="F56" s="4"/>
      <c r="G56" s="6">
        <v>71030012305.108505</v>
      </c>
      <c r="H56" s="4"/>
      <c r="I56" s="9">
        <v>0</v>
      </c>
      <c r="J56" s="9"/>
      <c r="K56" s="9">
        <v>0</v>
      </c>
      <c r="L56" s="9"/>
      <c r="M56" s="9">
        <v>0</v>
      </c>
      <c r="N56" s="9"/>
      <c r="O56" s="9">
        <v>0</v>
      </c>
      <c r="P56" s="9"/>
      <c r="Q56" s="9">
        <v>5166679</v>
      </c>
      <c r="R56" s="9"/>
      <c r="S56" s="9">
        <v>13240</v>
      </c>
      <c r="T56" s="9"/>
      <c r="U56" s="9">
        <v>102711850593</v>
      </c>
      <c r="V56" s="9"/>
      <c r="W56" s="9">
        <v>67999809300</v>
      </c>
      <c r="X56" s="4"/>
      <c r="Y56" s="11">
        <v>2.0708127154246147E-2</v>
      </c>
    </row>
    <row r="57" spans="1:25">
      <c r="A57" s="1" t="s">
        <v>63</v>
      </c>
      <c r="C57" s="6">
        <v>12500000</v>
      </c>
      <c r="D57" s="4"/>
      <c r="E57" s="6">
        <v>39010252287</v>
      </c>
      <c r="F57" s="4"/>
      <c r="G57" s="6">
        <v>38755524375</v>
      </c>
      <c r="H57" s="4"/>
      <c r="I57" s="9">
        <v>0</v>
      </c>
      <c r="J57" s="9"/>
      <c r="K57" s="9">
        <v>0</v>
      </c>
      <c r="L57" s="9"/>
      <c r="M57" s="9">
        <v>0</v>
      </c>
      <c r="N57" s="9"/>
      <c r="O57" s="9">
        <v>0</v>
      </c>
      <c r="P57" s="9"/>
      <c r="Q57" s="9">
        <v>12500000</v>
      </c>
      <c r="R57" s="9"/>
      <c r="S57" s="9">
        <v>3160</v>
      </c>
      <c r="T57" s="9"/>
      <c r="U57" s="9">
        <v>39010252287</v>
      </c>
      <c r="V57" s="9"/>
      <c r="W57" s="9">
        <v>39264975000</v>
      </c>
      <c r="X57" s="4"/>
      <c r="Y57" s="11">
        <v>1.1957446695490898E-2</v>
      </c>
    </row>
    <row r="58" spans="1:25">
      <c r="A58" s="1" t="s">
        <v>64</v>
      </c>
      <c r="C58" s="6">
        <v>4815427</v>
      </c>
      <c r="D58" s="4"/>
      <c r="E58" s="6">
        <v>84659030913</v>
      </c>
      <c r="F58" s="4"/>
      <c r="G58" s="6">
        <v>81470914063.136993</v>
      </c>
      <c r="H58" s="4"/>
      <c r="I58" s="9">
        <v>0</v>
      </c>
      <c r="J58" s="9"/>
      <c r="K58" s="9">
        <v>0</v>
      </c>
      <c r="L58" s="9"/>
      <c r="M58" s="9">
        <v>0</v>
      </c>
      <c r="N58" s="9"/>
      <c r="O58" s="9">
        <v>0</v>
      </c>
      <c r="P58" s="9"/>
      <c r="Q58" s="9">
        <v>4815427</v>
      </c>
      <c r="R58" s="9"/>
      <c r="S58" s="9">
        <v>16100</v>
      </c>
      <c r="T58" s="9"/>
      <c r="U58" s="9">
        <v>84659030913</v>
      </c>
      <c r="V58" s="9"/>
      <c r="W58" s="9">
        <v>77067080870.535004</v>
      </c>
      <c r="X58" s="4"/>
      <c r="Y58" s="11">
        <v>2.3469402730716332E-2</v>
      </c>
    </row>
    <row r="59" spans="1:25" ht="24.75" thickBot="1">
      <c r="E59" s="8">
        <f>SUM(E9:E58)</f>
        <v>1926978353669</v>
      </c>
      <c r="F59" s="4"/>
      <c r="G59" s="8">
        <f>SUM(G9:G58)</f>
        <v>2012790277388.2649</v>
      </c>
      <c r="K59" s="7">
        <f>SUM(K9:K58)</f>
        <v>30136198594</v>
      </c>
      <c r="O59" s="7">
        <f>SUM(O9:O58)</f>
        <v>21921834916</v>
      </c>
      <c r="U59" s="7">
        <f>SUM(U9:U58)</f>
        <v>1936653710380</v>
      </c>
      <c r="W59" s="7">
        <f>SUM(W9:W58)</f>
        <v>1963166846053.3489</v>
      </c>
      <c r="Y59" s="12">
        <f>SUM(Y9:Y58)</f>
        <v>0.59784739239074813</v>
      </c>
    </row>
    <row r="60" spans="1:25" ht="24.75" thickTop="1">
      <c r="W60" s="3"/>
    </row>
    <row r="61" spans="1:25">
      <c r="W61" s="3"/>
      <c r="Y61" s="3"/>
    </row>
  </sheetData>
  <mergeCells count="21">
    <mergeCell ref="A4:Y4"/>
    <mergeCell ref="A3:Y3"/>
    <mergeCell ref="A2:Y2"/>
    <mergeCell ref="Y7:Y8"/>
    <mergeCell ref="Q6:Y6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  <mergeCell ref="A6:A8"/>
    <mergeCell ref="C7:C8"/>
    <mergeCell ref="E7:E8"/>
    <mergeCell ref="G7:G8"/>
    <mergeCell ref="C6:G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K34"/>
  <sheetViews>
    <sheetView rightToLeft="1" topLeftCell="H1" workbookViewId="0">
      <selection activeCell="AK29" sqref="AK29"/>
    </sheetView>
  </sheetViews>
  <sheetFormatPr defaultRowHeight="24"/>
  <cols>
    <col min="1" max="1" width="34.85546875" style="1" bestFit="1" customWidth="1"/>
    <col min="2" max="2" width="1" style="1" customWidth="1"/>
    <col min="3" max="3" width="24.140625" style="1" bestFit="1" customWidth="1"/>
    <col min="4" max="4" width="1" style="1" customWidth="1"/>
    <col min="5" max="5" width="22" style="1" bestFit="1" customWidth="1"/>
    <col min="6" max="6" width="1" style="1" customWidth="1"/>
    <col min="7" max="7" width="14.140625" style="1" bestFit="1" customWidth="1"/>
    <col min="8" max="8" width="1" style="1" customWidth="1"/>
    <col min="9" max="9" width="17.28515625" style="1" bestFit="1" customWidth="1"/>
    <col min="10" max="10" width="1" style="1" customWidth="1"/>
    <col min="11" max="11" width="10.28515625" style="1" bestFit="1" customWidth="1"/>
    <col min="12" max="12" width="1" style="1" customWidth="1"/>
    <col min="13" max="13" width="10.28515625" style="1" bestFit="1" customWidth="1"/>
    <col min="14" max="14" width="1" style="1" customWidth="1"/>
    <col min="15" max="15" width="8.42578125" style="1" bestFit="1" customWidth="1"/>
    <col min="16" max="16" width="1" style="1" customWidth="1"/>
    <col min="17" max="17" width="18.42578125" style="1" bestFit="1" customWidth="1"/>
    <col min="18" max="18" width="1" style="1" customWidth="1"/>
    <col min="19" max="19" width="22.140625" style="1" bestFit="1" customWidth="1"/>
    <col min="20" max="20" width="1" style="1" customWidth="1"/>
    <col min="21" max="21" width="7.28515625" style="1" bestFit="1" customWidth="1"/>
    <col min="22" max="22" width="1" style="1" customWidth="1"/>
    <col min="23" max="23" width="17.140625" style="1" bestFit="1" customWidth="1"/>
    <col min="24" max="24" width="1" style="1" customWidth="1"/>
    <col min="25" max="25" width="8.42578125" style="1" bestFit="1" customWidth="1"/>
    <col min="26" max="26" width="1" style="1" customWidth="1"/>
    <col min="27" max="27" width="16.5703125" style="1" bestFit="1" customWidth="1"/>
    <col min="28" max="28" width="1" style="1" customWidth="1"/>
    <col min="29" max="29" width="8.42578125" style="1" bestFit="1" customWidth="1"/>
    <col min="30" max="30" width="1" style="1" customWidth="1"/>
    <col min="31" max="31" width="21" style="1" bestFit="1" customWidth="1"/>
    <col min="32" max="32" width="1" style="1" customWidth="1"/>
    <col min="33" max="33" width="18.42578125" style="1" bestFit="1" customWidth="1"/>
    <col min="34" max="34" width="1" style="1" customWidth="1"/>
    <col min="35" max="35" width="22.140625" style="1" bestFit="1" customWidth="1"/>
    <col min="36" max="36" width="1" style="1" customWidth="1"/>
    <col min="37" max="37" width="33.42578125" style="1" bestFit="1" customWidth="1"/>
    <col min="38" max="38" width="1" style="1" customWidth="1"/>
    <col min="39" max="39" width="9.140625" style="1" customWidth="1"/>
    <col min="40" max="16384" width="9.140625" style="1"/>
  </cols>
  <sheetData>
    <row r="2" spans="1:37" ht="24.75">
      <c r="A2" s="22" t="s">
        <v>0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</row>
    <row r="3" spans="1:37" ht="24.75">
      <c r="A3" s="22" t="s">
        <v>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</row>
    <row r="4" spans="1:37" ht="24.75">
      <c r="A4" s="22" t="s">
        <v>2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</row>
    <row r="6" spans="1:37" ht="24.75">
      <c r="A6" s="23" t="s">
        <v>66</v>
      </c>
      <c r="B6" s="23" t="s">
        <v>66</v>
      </c>
      <c r="C6" s="23" t="s">
        <v>66</v>
      </c>
      <c r="D6" s="23" t="s">
        <v>66</v>
      </c>
      <c r="E6" s="23" t="s">
        <v>66</v>
      </c>
      <c r="F6" s="23" t="s">
        <v>66</v>
      </c>
      <c r="G6" s="23" t="s">
        <v>66</v>
      </c>
      <c r="H6" s="23" t="s">
        <v>66</v>
      </c>
      <c r="I6" s="23" t="s">
        <v>66</v>
      </c>
      <c r="J6" s="23" t="s">
        <v>66</v>
      </c>
      <c r="K6" s="23" t="s">
        <v>66</v>
      </c>
      <c r="L6" s="23" t="s">
        <v>66</v>
      </c>
      <c r="M6" s="23" t="s">
        <v>66</v>
      </c>
      <c r="O6" s="23" t="s">
        <v>243</v>
      </c>
      <c r="P6" s="23" t="s">
        <v>4</v>
      </c>
      <c r="Q6" s="23" t="s">
        <v>4</v>
      </c>
      <c r="R6" s="23" t="s">
        <v>4</v>
      </c>
      <c r="S6" s="23" t="s">
        <v>4</v>
      </c>
      <c r="U6" s="23" t="s">
        <v>5</v>
      </c>
      <c r="V6" s="23" t="s">
        <v>5</v>
      </c>
      <c r="W6" s="23" t="s">
        <v>5</v>
      </c>
      <c r="X6" s="23" t="s">
        <v>5</v>
      </c>
      <c r="Y6" s="23" t="s">
        <v>5</v>
      </c>
      <c r="Z6" s="23" t="s">
        <v>5</v>
      </c>
      <c r="AA6" s="23" t="s">
        <v>5</v>
      </c>
      <c r="AC6" s="23" t="s">
        <v>6</v>
      </c>
      <c r="AD6" s="23" t="s">
        <v>6</v>
      </c>
      <c r="AE6" s="23" t="s">
        <v>6</v>
      </c>
      <c r="AF6" s="23" t="s">
        <v>6</v>
      </c>
      <c r="AG6" s="23" t="s">
        <v>6</v>
      </c>
      <c r="AH6" s="23" t="s">
        <v>6</v>
      </c>
      <c r="AI6" s="23" t="s">
        <v>6</v>
      </c>
      <c r="AJ6" s="23" t="s">
        <v>6</v>
      </c>
      <c r="AK6" s="23" t="s">
        <v>6</v>
      </c>
    </row>
    <row r="7" spans="1:37" ht="24.75">
      <c r="A7" s="22" t="s">
        <v>67</v>
      </c>
      <c r="C7" s="22" t="s">
        <v>68</v>
      </c>
      <c r="E7" s="22" t="s">
        <v>69</v>
      </c>
      <c r="G7" s="22" t="s">
        <v>70</v>
      </c>
      <c r="I7" s="22" t="s">
        <v>71</v>
      </c>
      <c r="K7" s="22" t="s">
        <v>72</v>
      </c>
      <c r="M7" s="22" t="s">
        <v>65</v>
      </c>
      <c r="O7" s="22" t="s">
        <v>7</v>
      </c>
      <c r="Q7" s="22" t="s">
        <v>8</v>
      </c>
      <c r="S7" s="22" t="s">
        <v>9</v>
      </c>
      <c r="U7" s="23" t="s">
        <v>10</v>
      </c>
      <c r="V7" s="23" t="s">
        <v>10</v>
      </c>
      <c r="W7" s="23" t="s">
        <v>10</v>
      </c>
      <c r="Y7" s="23" t="s">
        <v>11</v>
      </c>
      <c r="Z7" s="23" t="s">
        <v>11</v>
      </c>
      <c r="AA7" s="23" t="s">
        <v>11</v>
      </c>
      <c r="AC7" s="22" t="s">
        <v>7</v>
      </c>
      <c r="AE7" s="22" t="s">
        <v>73</v>
      </c>
      <c r="AG7" s="22" t="s">
        <v>8</v>
      </c>
      <c r="AI7" s="22" t="s">
        <v>9</v>
      </c>
      <c r="AK7" s="22" t="s">
        <v>13</v>
      </c>
    </row>
    <row r="8" spans="1:37" ht="24.75">
      <c r="A8" s="23" t="s">
        <v>67</v>
      </c>
      <c r="C8" s="23" t="s">
        <v>68</v>
      </c>
      <c r="E8" s="23" t="s">
        <v>69</v>
      </c>
      <c r="G8" s="23" t="s">
        <v>70</v>
      </c>
      <c r="I8" s="23" t="s">
        <v>71</v>
      </c>
      <c r="K8" s="23" t="s">
        <v>72</v>
      </c>
      <c r="M8" s="23" t="s">
        <v>65</v>
      </c>
      <c r="O8" s="23" t="s">
        <v>7</v>
      </c>
      <c r="Q8" s="23" t="s">
        <v>8</v>
      </c>
      <c r="S8" s="23" t="s">
        <v>9</v>
      </c>
      <c r="U8" s="23" t="s">
        <v>7</v>
      </c>
      <c r="W8" s="23" t="s">
        <v>8</v>
      </c>
      <c r="Y8" s="23" t="s">
        <v>7</v>
      </c>
      <c r="AA8" s="23" t="s">
        <v>14</v>
      </c>
      <c r="AC8" s="23" t="s">
        <v>7</v>
      </c>
      <c r="AE8" s="23" t="s">
        <v>73</v>
      </c>
      <c r="AG8" s="23" t="s">
        <v>8</v>
      </c>
      <c r="AI8" s="23" t="s">
        <v>9</v>
      </c>
      <c r="AK8" s="23" t="s">
        <v>13</v>
      </c>
    </row>
    <row r="9" spans="1:37">
      <c r="A9" s="1" t="s">
        <v>74</v>
      </c>
      <c r="C9" s="4" t="s">
        <v>75</v>
      </c>
      <c r="D9" s="4"/>
      <c r="E9" s="4" t="s">
        <v>75</v>
      </c>
      <c r="F9" s="4"/>
      <c r="G9" s="4" t="s">
        <v>76</v>
      </c>
      <c r="H9" s="4"/>
      <c r="I9" s="4" t="s">
        <v>77</v>
      </c>
      <c r="J9" s="4"/>
      <c r="K9" s="6">
        <v>0</v>
      </c>
      <c r="L9" s="4"/>
      <c r="M9" s="6">
        <v>0</v>
      </c>
      <c r="N9" s="4"/>
      <c r="O9" s="6">
        <v>5000</v>
      </c>
      <c r="P9" s="4"/>
      <c r="Q9" s="6">
        <v>3077447681</v>
      </c>
      <c r="R9" s="4"/>
      <c r="S9" s="6">
        <v>3091634539</v>
      </c>
      <c r="T9" s="4"/>
      <c r="U9" s="6">
        <v>0</v>
      </c>
      <c r="V9" s="4"/>
      <c r="W9" s="6">
        <v>0</v>
      </c>
      <c r="X9" s="4"/>
      <c r="Y9" s="6">
        <v>0</v>
      </c>
      <c r="Z9" s="4"/>
      <c r="AA9" s="6">
        <v>0</v>
      </c>
      <c r="AB9" s="4"/>
      <c r="AC9" s="6">
        <v>5000</v>
      </c>
      <c r="AD9" s="4"/>
      <c r="AE9" s="6">
        <v>614141</v>
      </c>
      <c r="AF9" s="4"/>
      <c r="AG9" s="6">
        <v>3077447681</v>
      </c>
      <c r="AH9" s="4"/>
      <c r="AI9" s="6">
        <v>3070148434</v>
      </c>
      <c r="AK9" s="11">
        <v>9.3495885956376777E-4</v>
      </c>
    </row>
    <row r="10" spans="1:37">
      <c r="A10" s="1" t="s">
        <v>78</v>
      </c>
      <c r="C10" s="4" t="s">
        <v>75</v>
      </c>
      <c r="D10" s="4"/>
      <c r="E10" s="4" t="s">
        <v>75</v>
      </c>
      <c r="F10" s="4"/>
      <c r="G10" s="4" t="s">
        <v>79</v>
      </c>
      <c r="H10" s="4"/>
      <c r="I10" s="4" t="s">
        <v>80</v>
      </c>
      <c r="J10" s="4"/>
      <c r="K10" s="6">
        <v>0</v>
      </c>
      <c r="L10" s="4"/>
      <c r="M10" s="6">
        <v>0</v>
      </c>
      <c r="N10" s="4"/>
      <c r="O10" s="6">
        <v>10000</v>
      </c>
      <c r="P10" s="4"/>
      <c r="Q10" s="6">
        <v>6205264491</v>
      </c>
      <c r="R10" s="4"/>
      <c r="S10" s="6">
        <v>6242068420</v>
      </c>
      <c r="T10" s="4"/>
      <c r="U10" s="6">
        <v>0</v>
      </c>
      <c r="V10" s="4"/>
      <c r="W10" s="6">
        <v>0</v>
      </c>
      <c r="X10" s="4"/>
      <c r="Y10" s="6">
        <v>0</v>
      </c>
      <c r="Z10" s="4"/>
      <c r="AA10" s="6">
        <v>0</v>
      </c>
      <c r="AB10" s="4"/>
      <c r="AC10" s="6">
        <v>10000</v>
      </c>
      <c r="AD10" s="4"/>
      <c r="AE10" s="6">
        <v>618970</v>
      </c>
      <c r="AF10" s="4"/>
      <c r="AG10" s="6">
        <v>6205264491</v>
      </c>
      <c r="AH10" s="4"/>
      <c r="AI10" s="6">
        <v>6188578116</v>
      </c>
      <c r="AK10" s="11">
        <v>1.8846209106958933E-3</v>
      </c>
    </row>
    <row r="11" spans="1:37">
      <c r="A11" s="1" t="s">
        <v>81</v>
      </c>
      <c r="C11" s="4" t="s">
        <v>75</v>
      </c>
      <c r="D11" s="4"/>
      <c r="E11" s="4" t="s">
        <v>75</v>
      </c>
      <c r="F11" s="4"/>
      <c r="G11" s="4" t="s">
        <v>82</v>
      </c>
      <c r="H11" s="4"/>
      <c r="I11" s="4" t="s">
        <v>83</v>
      </c>
      <c r="J11" s="4"/>
      <c r="K11" s="6">
        <v>0</v>
      </c>
      <c r="L11" s="4"/>
      <c r="M11" s="6">
        <v>0</v>
      </c>
      <c r="N11" s="4"/>
      <c r="O11" s="6">
        <v>54500</v>
      </c>
      <c r="P11" s="4"/>
      <c r="Q11" s="6">
        <v>40640958822</v>
      </c>
      <c r="R11" s="4"/>
      <c r="S11" s="6">
        <v>43806788580</v>
      </c>
      <c r="T11" s="4"/>
      <c r="U11" s="6">
        <v>0</v>
      </c>
      <c r="V11" s="4"/>
      <c r="W11" s="6">
        <v>0</v>
      </c>
      <c r="X11" s="4"/>
      <c r="Y11" s="6">
        <v>0</v>
      </c>
      <c r="Z11" s="4"/>
      <c r="AA11" s="6">
        <v>0</v>
      </c>
      <c r="AB11" s="4"/>
      <c r="AC11" s="6">
        <v>54500</v>
      </c>
      <c r="AD11" s="4"/>
      <c r="AE11" s="6">
        <v>806400</v>
      </c>
      <c r="AF11" s="4"/>
      <c r="AG11" s="6">
        <v>40640958822</v>
      </c>
      <c r="AH11" s="4"/>
      <c r="AI11" s="6">
        <v>43940834280</v>
      </c>
      <c r="AK11" s="11">
        <v>1.3381396108325528E-2</v>
      </c>
    </row>
    <row r="12" spans="1:37">
      <c r="A12" s="1" t="s">
        <v>84</v>
      </c>
      <c r="C12" s="4" t="s">
        <v>75</v>
      </c>
      <c r="D12" s="4"/>
      <c r="E12" s="4" t="s">
        <v>75</v>
      </c>
      <c r="F12" s="4"/>
      <c r="G12" s="4" t="s">
        <v>85</v>
      </c>
      <c r="H12" s="4"/>
      <c r="I12" s="4" t="s">
        <v>86</v>
      </c>
      <c r="J12" s="4"/>
      <c r="K12" s="6">
        <v>0</v>
      </c>
      <c r="L12" s="4"/>
      <c r="M12" s="6">
        <v>0</v>
      </c>
      <c r="N12" s="4"/>
      <c r="O12" s="6">
        <v>13200</v>
      </c>
      <c r="P12" s="4"/>
      <c r="Q12" s="6">
        <v>9686585507</v>
      </c>
      <c r="R12" s="4"/>
      <c r="S12" s="6">
        <v>10468342269</v>
      </c>
      <c r="T12" s="4"/>
      <c r="U12" s="6">
        <v>0</v>
      </c>
      <c r="V12" s="4"/>
      <c r="W12" s="6">
        <v>0</v>
      </c>
      <c r="X12" s="4"/>
      <c r="Y12" s="6">
        <v>0</v>
      </c>
      <c r="Z12" s="4"/>
      <c r="AA12" s="6">
        <v>0</v>
      </c>
      <c r="AB12" s="4"/>
      <c r="AC12" s="6">
        <v>13200</v>
      </c>
      <c r="AD12" s="4"/>
      <c r="AE12" s="6">
        <v>795000</v>
      </c>
      <c r="AF12" s="4"/>
      <c r="AG12" s="6">
        <v>9686585507</v>
      </c>
      <c r="AH12" s="4"/>
      <c r="AI12" s="6">
        <v>10492097962</v>
      </c>
      <c r="AK12" s="11">
        <v>3.1951810004841128E-3</v>
      </c>
    </row>
    <row r="13" spans="1:37">
      <c r="A13" s="1" t="s">
        <v>87</v>
      </c>
      <c r="C13" s="4" t="s">
        <v>75</v>
      </c>
      <c r="D13" s="4"/>
      <c r="E13" s="4" t="s">
        <v>75</v>
      </c>
      <c r="F13" s="4"/>
      <c r="G13" s="4" t="s">
        <v>88</v>
      </c>
      <c r="H13" s="4"/>
      <c r="I13" s="4" t="s">
        <v>89</v>
      </c>
      <c r="J13" s="4"/>
      <c r="K13" s="6">
        <v>0</v>
      </c>
      <c r="L13" s="4"/>
      <c r="M13" s="6">
        <v>0</v>
      </c>
      <c r="N13" s="4"/>
      <c r="O13" s="6">
        <v>15000</v>
      </c>
      <c r="P13" s="4"/>
      <c r="Q13" s="6">
        <v>10697088493</v>
      </c>
      <c r="R13" s="4"/>
      <c r="S13" s="6">
        <v>11577901125</v>
      </c>
      <c r="T13" s="4"/>
      <c r="U13" s="6">
        <v>0</v>
      </c>
      <c r="V13" s="4"/>
      <c r="W13" s="6">
        <v>0</v>
      </c>
      <c r="X13" s="4"/>
      <c r="Y13" s="6">
        <v>0</v>
      </c>
      <c r="Z13" s="4"/>
      <c r="AA13" s="6">
        <v>0</v>
      </c>
      <c r="AB13" s="4"/>
      <c r="AC13" s="6">
        <v>15000</v>
      </c>
      <c r="AD13" s="4"/>
      <c r="AE13" s="6">
        <v>772010</v>
      </c>
      <c r="AF13" s="4"/>
      <c r="AG13" s="6">
        <v>10697088493</v>
      </c>
      <c r="AH13" s="4"/>
      <c r="AI13" s="6">
        <v>11578051097</v>
      </c>
      <c r="AK13" s="11">
        <v>3.5258886279705363E-3</v>
      </c>
    </row>
    <row r="14" spans="1:37">
      <c r="A14" s="1" t="s">
        <v>90</v>
      </c>
      <c r="C14" s="4" t="s">
        <v>75</v>
      </c>
      <c r="D14" s="4"/>
      <c r="E14" s="4" t="s">
        <v>75</v>
      </c>
      <c r="F14" s="4"/>
      <c r="G14" s="4" t="s">
        <v>91</v>
      </c>
      <c r="H14" s="4"/>
      <c r="I14" s="4" t="s">
        <v>92</v>
      </c>
      <c r="J14" s="4"/>
      <c r="K14" s="6">
        <v>0</v>
      </c>
      <c r="L14" s="4"/>
      <c r="M14" s="6">
        <v>0</v>
      </c>
      <c r="N14" s="4"/>
      <c r="O14" s="6">
        <v>79332</v>
      </c>
      <c r="P14" s="4"/>
      <c r="Q14" s="6">
        <v>48963775863</v>
      </c>
      <c r="R14" s="4"/>
      <c r="S14" s="6">
        <v>51301844135</v>
      </c>
      <c r="T14" s="4"/>
      <c r="U14" s="6">
        <v>0</v>
      </c>
      <c r="V14" s="4"/>
      <c r="W14" s="6">
        <v>0</v>
      </c>
      <c r="X14" s="4"/>
      <c r="Y14" s="6">
        <v>0</v>
      </c>
      <c r="Z14" s="4"/>
      <c r="AA14" s="6">
        <v>0</v>
      </c>
      <c r="AB14" s="4"/>
      <c r="AC14" s="6">
        <v>79332</v>
      </c>
      <c r="AD14" s="4"/>
      <c r="AE14" s="6">
        <v>644120</v>
      </c>
      <c r="AF14" s="4"/>
      <c r="AG14" s="6">
        <v>48963775863</v>
      </c>
      <c r="AH14" s="4"/>
      <c r="AI14" s="6">
        <v>51090066086</v>
      </c>
      <c r="AK14" s="11">
        <v>1.5558566938918265E-2</v>
      </c>
    </row>
    <row r="15" spans="1:37">
      <c r="A15" s="1" t="s">
        <v>93</v>
      </c>
      <c r="C15" s="4" t="s">
        <v>75</v>
      </c>
      <c r="D15" s="4"/>
      <c r="E15" s="4" t="s">
        <v>75</v>
      </c>
      <c r="F15" s="4"/>
      <c r="G15" s="4" t="s">
        <v>91</v>
      </c>
      <c r="H15" s="4"/>
      <c r="I15" s="4" t="s">
        <v>94</v>
      </c>
      <c r="J15" s="4"/>
      <c r="K15" s="6">
        <v>0</v>
      </c>
      <c r="L15" s="4"/>
      <c r="M15" s="6">
        <v>0</v>
      </c>
      <c r="N15" s="4"/>
      <c r="O15" s="6">
        <v>16625</v>
      </c>
      <c r="P15" s="4"/>
      <c r="Q15" s="6">
        <v>9671480926</v>
      </c>
      <c r="R15" s="4"/>
      <c r="S15" s="6">
        <v>10370457513</v>
      </c>
      <c r="T15" s="4"/>
      <c r="U15" s="6">
        <v>0</v>
      </c>
      <c r="V15" s="4"/>
      <c r="W15" s="6">
        <v>0</v>
      </c>
      <c r="X15" s="4"/>
      <c r="Y15" s="6">
        <v>0</v>
      </c>
      <c r="Z15" s="4"/>
      <c r="AA15" s="6">
        <v>0</v>
      </c>
      <c r="AB15" s="4"/>
      <c r="AC15" s="6">
        <v>16625</v>
      </c>
      <c r="AD15" s="4"/>
      <c r="AE15" s="6">
        <v>621500</v>
      </c>
      <c r="AF15" s="4"/>
      <c r="AG15" s="6">
        <v>9671480926</v>
      </c>
      <c r="AH15" s="4"/>
      <c r="AI15" s="6">
        <v>10330564745</v>
      </c>
      <c r="AK15" s="11">
        <v>3.1459889449224152E-3</v>
      </c>
    </row>
    <row r="16" spans="1:37">
      <c r="A16" s="1" t="s">
        <v>95</v>
      </c>
      <c r="C16" s="4" t="s">
        <v>75</v>
      </c>
      <c r="D16" s="4"/>
      <c r="E16" s="4" t="s">
        <v>75</v>
      </c>
      <c r="F16" s="4"/>
      <c r="G16" s="4" t="s">
        <v>96</v>
      </c>
      <c r="H16" s="4"/>
      <c r="I16" s="4" t="s">
        <v>97</v>
      </c>
      <c r="J16" s="4"/>
      <c r="K16" s="6">
        <v>0</v>
      </c>
      <c r="L16" s="4"/>
      <c r="M16" s="6">
        <v>0</v>
      </c>
      <c r="N16" s="4"/>
      <c r="O16" s="6">
        <v>91108</v>
      </c>
      <c r="P16" s="4"/>
      <c r="Q16" s="6">
        <v>73843465286</v>
      </c>
      <c r="R16" s="4"/>
      <c r="S16" s="6">
        <v>85652414005</v>
      </c>
      <c r="T16" s="4"/>
      <c r="U16" s="6">
        <v>0</v>
      </c>
      <c r="V16" s="4"/>
      <c r="W16" s="6">
        <v>0</v>
      </c>
      <c r="X16" s="4"/>
      <c r="Y16" s="6">
        <v>0</v>
      </c>
      <c r="Z16" s="4"/>
      <c r="AA16" s="6">
        <v>0</v>
      </c>
      <c r="AB16" s="4"/>
      <c r="AC16" s="6">
        <v>91108</v>
      </c>
      <c r="AD16" s="4"/>
      <c r="AE16" s="6">
        <v>955370</v>
      </c>
      <c r="AF16" s="4"/>
      <c r="AG16" s="6">
        <v>73843465286</v>
      </c>
      <c r="AH16" s="4"/>
      <c r="AI16" s="6">
        <v>87026073624</v>
      </c>
      <c r="AK16" s="11">
        <v>2.650223606348524E-2</v>
      </c>
    </row>
    <row r="17" spans="1:37">
      <c r="A17" s="1" t="s">
        <v>98</v>
      </c>
      <c r="C17" s="4" t="s">
        <v>75</v>
      </c>
      <c r="D17" s="4"/>
      <c r="E17" s="4" t="s">
        <v>75</v>
      </c>
      <c r="F17" s="4"/>
      <c r="G17" s="4" t="s">
        <v>91</v>
      </c>
      <c r="H17" s="4"/>
      <c r="I17" s="4" t="s">
        <v>99</v>
      </c>
      <c r="J17" s="4"/>
      <c r="K17" s="6">
        <v>0</v>
      </c>
      <c r="L17" s="4"/>
      <c r="M17" s="6">
        <v>0</v>
      </c>
      <c r="N17" s="4"/>
      <c r="O17" s="6">
        <v>13500</v>
      </c>
      <c r="P17" s="4"/>
      <c r="Q17" s="6">
        <v>9333822439</v>
      </c>
      <c r="R17" s="4"/>
      <c r="S17" s="6">
        <v>9373915669</v>
      </c>
      <c r="T17" s="4"/>
      <c r="U17" s="6">
        <v>0</v>
      </c>
      <c r="V17" s="4"/>
      <c r="W17" s="6">
        <v>0</v>
      </c>
      <c r="X17" s="4"/>
      <c r="Y17" s="6">
        <v>0</v>
      </c>
      <c r="Z17" s="4"/>
      <c r="AA17" s="6">
        <v>0</v>
      </c>
      <c r="AB17" s="4"/>
      <c r="AC17" s="6">
        <v>13500</v>
      </c>
      <c r="AD17" s="4"/>
      <c r="AE17" s="6">
        <v>693920</v>
      </c>
      <c r="AF17" s="4"/>
      <c r="AG17" s="6">
        <v>9333822439</v>
      </c>
      <c r="AH17" s="4"/>
      <c r="AI17" s="6">
        <v>9366222064</v>
      </c>
      <c r="AK17" s="11">
        <v>2.8523156087177115E-3</v>
      </c>
    </row>
    <row r="18" spans="1:37">
      <c r="A18" s="1" t="s">
        <v>100</v>
      </c>
      <c r="C18" s="4" t="s">
        <v>75</v>
      </c>
      <c r="D18" s="4"/>
      <c r="E18" s="4" t="s">
        <v>75</v>
      </c>
      <c r="F18" s="4"/>
      <c r="G18" s="4" t="s">
        <v>101</v>
      </c>
      <c r="H18" s="4"/>
      <c r="I18" s="4" t="s">
        <v>102</v>
      </c>
      <c r="J18" s="4"/>
      <c r="K18" s="6">
        <v>0</v>
      </c>
      <c r="L18" s="4"/>
      <c r="M18" s="6">
        <v>0</v>
      </c>
      <c r="N18" s="4"/>
      <c r="O18" s="6">
        <v>137573</v>
      </c>
      <c r="P18" s="4"/>
      <c r="Q18" s="6">
        <v>106651188211</v>
      </c>
      <c r="R18" s="4"/>
      <c r="S18" s="6">
        <v>128013233035</v>
      </c>
      <c r="T18" s="4"/>
      <c r="U18" s="6">
        <v>0</v>
      </c>
      <c r="V18" s="4"/>
      <c r="W18" s="6">
        <v>0</v>
      </c>
      <c r="X18" s="4"/>
      <c r="Y18" s="6">
        <v>0</v>
      </c>
      <c r="Z18" s="4"/>
      <c r="AA18" s="6">
        <v>0</v>
      </c>
      <c r="AB18" s="4"/>
      <c r="AC18" s="6">
        <v>137573</v>
      </c>
      <c r="AD18" s="4"/>
      <c r="AE18" s="6">
        <v>944850</v>
      </c>
      <c r="AF18" s="4"/>
      <c r="AG18" s="6">
        <v>106651188211</v>
      </c>
      <c r="AH18" s="4"/>
      <c r="AI18" s="6">
        <v>129962289114</v>
      </c>
      <c r="AK18" s="11">
        <v>3.9577693466114061E-2</v>
      </c>
    </row>
    <row r="19" spans="1:37">
      <c r="A19" s="1" t="s">
        <v>103</v>
      </c>
      <c r="C19" s="4" t="s">
        <v>75</v>
      </c>
      <c r="D19" s="4"/>
      <c r="E19" s="4" t="s">
        <v>75</v>
      </c>
      <c r="F19" s="4"/>
      <c r="G19" s="4" t="s">
        <v>104</v>
      </c>
      <c r="H19" s="4"/>
      <c r="I19" s="4" t="s">
        <v>105</v>
      </c>
      <c r="J19" s="4"/>
      <c r="K19" s="6">
        <v>0</v>
      </c>
      <c r="L19" s="4"/>
      <c r="M19" s="6">
        <v>0</v>
      </c>
      <c r="N19" s="4"/>
      <c r="O19" s="6">
        <v>4000</v>
      </c>
      <c r="P19" s="4"/>
      <c r="Q19" s="6">
        <v>2712491550</v>
      </c>
      <c r="R19" s="4"/>
      <c r="S19" s="6">
        <v>2725025999</v>
      </c>
      <c r="T19" s="4"/>
      <c r="U19" s="6">
        <v>0</v>
      </c>
      <c r="V19" s="4"/>
      <c r="W19" s="6">
        <v>0</v>
      </c>
      <c r="X19" s="4"/>
      <c r="Y19" s="6">
        <v>0</v>
      </c>
      <c r="Z19" s="4"/>
      <c r="AA19" s="6">
        <v>0</v>
      </c>
      <c r="AB19" s="4"/>
      <c r="AC19" s="6">
        <v>4000</v>
      </c>
      <c r="AD19" s="4"/>
      <c r="AE19" s="6">
        <v>679840</v>
      </c>
      <c r="AF19" s="4"/>
      <c r="AG19" s="6">
        <v>2712491550</v>
      </c>
      <c r="AH19" s="4"/>
      <c r="AI19" s="6">
        <v>2718867116</v>
      </c>
      <c r="AK19" s="11">
        <v>8.2798240955694142E-4</v>
      </c>
    </row>
    <row r="20" spans="1:37">
      <c r="A20" s="1" t="s">
        <v>106</v>
      </c>
      <c r="C20" s="4" t="s">
        <v>75</v>
      </c>
      <c r="D20" s="4"/>
      <c r="E20" s="4" t="s">
        <v>75</v>
      </c>
      <c r="F20" s="4"/>
      <c r="G20" s="4" t="s">
        <v>107</v>
      </c>
      <c r="H20" s="4"/>
      <c r="I20" s="4" t="s">
        <v>108</v>
      </c>
      <c r="J20" s="4"/>
      <c r="K20" s="6">
        <v>0</v>
      </c>
      <c r="L20" s="4"/>
      <c r="M20" s="6">
        <v>0</v>
      </c>
      <c r="N20" s="4"/>
      <c r="O20" s="6">
        <v>410572</v>
      </c>
      <c r="P20" s="4"/>
      <c r="Q20" s="6">
        <v>332698807220</v>
      </c>
      <c r="R20" s="4"/>
      <c r="S20" s="6">
        <v>376044521614</v>
      </c>
      <c r="T20" s="4"/>
      <c r="U20" s="6">
        <v>0</v>
      </c>
      <c r="V20" s="4"/>
      <c r="W20" s="6">
        <v>0</v>
      </c>
      <c r="X20" s="4"/>
      <c r="Y20" s="6">
        <v>45000</v>
      </c>
      <c r="Z20" s="4"/>
      <c r="AA20" s="6">
        <v>41280016642</v>
      </c>
      <c r="AB20" s="4"/>
      <c r="AC20" s="6">
        <v>365572</v>
      </c>
      <c r="AD20" s="4"/>
      <c r="AE20" s="6">
        <v>927910</v>
      </c>
      <c r="AF20" s="4"/>
      <c r="AG20" s="6">
        <v>296233957389</v>
      </c>
      <c r="AH20" s="4"/>
      <c r="AI20" s="6">
        <v>339156431272</v>
      </c>
      <c r="AK20" s="11">
        <v>0.1032840323562631</v>
      </c>
    </row>
    <row r="21" spans="1:37">
      <c r="A21" s="1" t="s">
        <v>109</v>
      </c>
      <c r="C21" s="4" t="s">
        <v>75</v>
      </c>
      <c r="D21" s="4"/>
      <c r="E21" s="4" t="s">
        <v>75</v>
      </c>
      <c r="F21" s="4"/>
      <c r="G21" s="4" t="s">
        <v>91</v>
      </c>
      <c r="H21" s="4"/>
      <c r="I21" s="4" t="s">
        <v>94</v>
      </c>
      <c r="J21" s="4"/>
      <c r="K21" s="6">
        <v>0</v>
      </c>
      <c r="L21" s="4"/>
      <c r="M21" s="6">
        <v>0</v>
      </c>
      <c r="N21" s="4"/>
      <c r="O21" s="6">
        <v>76816</v>
      </c>
      <c r="P21" s="4"/>
      <c r="Q21" s="6">
        <v>49071209740</v>
      </c>
      <c r="R21" s="4"/>
      <c r="S21" s="6">
        <v>51299179378</v>
      </c>
      <c r="T21" s="4"/>
      <c r="U21" s="6">
        <v>0</v>
      </c>
      <c r="V21" s="4"/>
      <c r="W21" s="6">
        <v>0</v>
      </c>
      <c r="X21" s="4"/>
      <c r="Y21" s="6">
        <v>0</v>
      </c>
      <c r="Z21" s="4"/>
      <c r="AA21" s="6">
        <v>0</v>
      </c>
      <c r="AB21" s="4"/>
      <c r="AC21" s="6">
        <v>76816</v>
      </c>
      <c r="AD21" s="4"/>
      <c r="AE21" s="6">
        <v>665650</v>
      </c>
      <c r="AF21" s="4"/>
      <c r="AG21" s="6">
        <v>49071209740</v>
      </c>
      <c r="AH21" s="4"/>
      <c r="AI21" s="6">
        <v>51123302621</v>
      </c>
      <c r="AK21" s="11">
        <v>1.5568688531905536E-2</v>
      </c>
    </row>
    <row r="22" spans="1:37">
      <c r="A22" s="1" t="s">
        <v>110</v>
      </c>
      <c r="C22" s="4" t="s">
        <v>75</v>
      </c>
      <c r="D22" s="4"/>
      <c r="E22" s="4" t="s">
        <v>75</v>
      </c>
      <c r="F22" s="4"/>
      <c r="G22" s="4" t="s">
        <v>111</v>
      </c>
      <c r="H22" s="4"/>
      <c r="I22" s="4" t="s">
        <v>112</v>
      </c>
      <c r="J22" s="4"/>
      <c r="K22" s="6">
        <v>0</v>
      </c>
      <c r="L22" s="4"/>
      <c r="M22" s="6">
        <v>0</v>
      </c>
      <c r="N22" s="4"/>
      <c r="O22" s="6">
        <v>186529</v>
      </c>
      <c r="P22" s="4"/>
      <c r="Q22" s="6">
        <v>152496503268</v>
      </c>
      <c r="R22" s="4"/>
      <c r="S22" s="6">
        <v>164509273478</v>
      </c>
      <c r="T22" s="4"/>
      <c r="U22" s="6">
        <v>0</v>
      </c>
      <c r="V22" s="4"/>
      <c r="W22" s="6">
        <v>0</v>
      </c>
      <c r="X22" s="4"/>
      <c r="Y22" s="6">
        <v>0</v>
      </c>
      <c r="Z22" s="4"/>
      <c r="AA22" s="6">
        <v>0</v>
      </c>
      <c r="AB22" s="4"/>
      <c r="AC22" s="6">
        <v>186529</v>
      </c>
      <c r="AD22" s="4"/>
      <c r="AE22" s="6">
        <v>894000</v>
      </c>
      <c r="AF22" s="4"/>
      <c r="AG22" s="6">
        <v>152496503268</v>
      </c>
      <c r="AH22" s="4"/>
      <c r="AI22" s="6">
        <v>166726701307</v>
      </c>
      <c r="AK22" s="11">
        <v>5.0773638429503262E-2</v>
      </c>
    </row>
    <row r="23" spans="1:37">
      <c r="A23" s="1" t="s">
        <v>113</v>
      </c>
      <c r="C23" s="4" t="s">
        <v>75</v>
      </c>
      <c r="D23" s="4"/>
      <c r="E23" s="4" t="s">
        <v>75</v>
      </c>
      <c r="F23" s="4"/>
      <c r="G23" s="4" t="s">
        <v>91</v>
      </c>
      <c r="H23" s="4"/>
      <c r="I23" s="4" t="s">
        <v>114</v>
      </c>
      <c r="J23" s="4"/>
      <c r="K23" s="6">
        <v>0</v>
      </c>
      <c r="L23" s="4"/>
      <c r="M23" s="6">
        <v>0</v>
      </c>
      <c r="N23" s="4"/>
      <c r="O23" s="6">
        <v>14800</v>
      </c>
      <c r="P23" s="4"/>
      <c r="Q23" s="6">
        <v>9695811038</v>
      </c>
      <c r="R23" s="4"/>
      <c r="S23" s="6">
        <v>9719765973</v>
      </c>
      <c r="T23" s="4"/>
      <c r="U23" s="6">
        <v>0</v>
      </c>
      <c r="V23" s="4"/>
      <c r="W23" s="6">
        <v>0</v>
      </c>
      <c r="X23" s="4"/>
      <c r="Y23" s="6">
        <v>0</v>
      </c>
      <c r="Z23" s="4"/>
      <c r="AA23" s="6">
        <v>0</v>
      </c>
      <c r="AB23" s="4"/>
      <c r="AC23" s="6">
        <v>14800</v>
      </c>
      <c r="AD23" s="4"/>
      <c r="AE23" s="6">
        <v>655310</v>
      </c>
      <c r="AF23" s="4"/>
      <c r="AG23" s="6">
        <v>9695811038</v>
      </c>
      <c r="AH23" s="4"/>
      <c r="AI23" s="6">
        <v>9696830130</v>
      </c>
      <c r="AK23" s="11">
        <v>2.9529963891408327E-3</v>
      </c>
    </row>
    <row r="24" spans="1:37">
      <c r="A24" s="1" t="s">
        <v>115</v>
      </c>
      <c r="C24" s="4" t="s">
        <v>75</v>
      </c>
      <c r="D24" s="4"/>
      <c r="E24" s="4" t="s">
        <v>75</v>
      </c>
      <c r="F24" s="4"/>
      <c r="G24" s="4" t="s">
        <v>116</v>
      </c>
      <c r="H24" s="4"/>
      <c r="I24" s="4" t="s">
        <v>117</v>
      </c>
      <c r="J24" s="4"/>
      <c r="K24" s="6">
        <v>0</v>
      </c>
      <c r="L24" s="4"/>
      <c r="M24" s="6">
        <v>0</v>
      </c>
      <c r="N24" s="4"/>
      <c r="O24" s="6">
        <v>4000</v>
      </c>
      <c r="P24" s="4"/>
      <c r="Q24" s="6">
        <v>2546701505</v>
      </c>
      <c r="R24" s="4"/>
      <c r="S24" s="6">
        <v>2556496551</v>
      </c>
      <c r="T24" s="4"/>
      <c r="U24" s="6">
        <v>0</v>
      </c>
      <c r="V24" s="4"/>
      <c r="W24" s="6">
        <v>0</v>
      </c>
      <c r="X24" s="4"/>
      <c r="Y24" s="6">
        <v>0</v>
      </c>
      <c r="Z24" s="4"/>
      <c r="AA24" s="6">
        <v>0</v>
      </c>
      <c r="AB24" s="4"/>
      <c r="AC24" s="6">
        <v>4000</v>
      </c>
      <c r="AD24" s="4"/>
      <c r="AE24" s="6">
        <v>636780</v>
      </c>
      <c r="AF24" s="4"/>
      <c r="AG24" s="6">
        <v>2546701505</v>
      </c>
      <c r="AH24" s="4"/>
      <c r="AI24" s="6">
        <v>2546658334</v>
      </c>
      <c r="AK24" s="11">
        <v>7.7553930138584456E-4</v>
      </c>
    </row>
    <row r="25" spans="1:37">
      <c r="A25" s="1" t="s">
        <v>118</v>
      </c>
      <c r="C25" s="4" t="s">
        <v>75</v>
      </c>
      <c r="D25" s="4"/>
      <c r="E25" s="4" t="s">
        <v>75</v>
      </c>
      <c r="F25" s="4"/>
      <c r="G25" s="4" t="s">
        <v>119</v>
      </c>
      <c r="H25" s="4"/>
      <c r="I25" s="4" t="s">
        <v>120</v>
      </c>
      <c r="J25" s="4"/>
      <c r="K25" s="6">
        <v>0</v>
      </c>
      <c r="L25" s="4"/>
      <c r="M25" s="6">
        <v>0</v>
      </c>
      <c r="N25" s="4"/>
      <c r="O25" s="6">
        <v>112600</v>
      </c>
      <c r="P25" s="4"/>
      <c r="Q25" s="6">
        <v>68691388036</v>
      </c>
      <c r="R25" s="4"/>
      <c r="S25" s="6">
        <v>71694061095</v>
      </c>
      <c r="T25" s="4"/>
      <c r="U25" s="6">
        <v>0</v>
      </c>
      <c r="V25" s="4"/>
      <c r="W25" s="6">
        <v>0</v>
      </c>
      <c r="X25" s="4"/>
      <c r="Y25" s="6">
        <v>0</v>
      </c>
      <c r="Z25" s="4"/>
      <c r="AA25" s="6">
        <v>0</v>
      </c>
      <c r="AB25" s="4"/>
      <c r="AC25" s="6">
        <v>112600</v>
      </c>
      <c r="AD25" s="4"/>
      <c r="AE25" s="6">
        <v>633510</v>
      </c>
      <c r="AF25" s="4"/>
      <c r="AG25" s="6">
        <v>68691388036</v>
      </c>
      <c r="AH25" s="4"/>
      <c r="AI25" s="6">
        <v>71320296852</v>
      </c>
      <c r="AK25" s="11">
        <v>2.1719322320067114E-2</v>
      </c>
    </row>
    <row r="26" spans="1:37">
      <c r="A26" s="1" t="s">
        <v>121</v>
      </c>
      <c r="C26" s="4" t="s">
        <v>75</v>
      </c>
      <c r="D26" s="4"/>
      <c r="E26" s="4" t="s">
        <v>75</v>
      </c>
      <c r="F26" s="4"/>
      <c r="G26" s="4" t="s">
        <v>122</v>
      </c>
      <c r="H26" s="4"/>
      <c r="I26" s="4" t="s">
        <v>123</v>
      </c>
      <c r="J26" s="4"/>
      <c r="K26" s="6">
        <v>0</v>
      </c>
      <c r="L26" s="4"/>
      <c r="M26" s="6">
        <v>0</v>
      </c>
      <c r="N26" s="4"/>
      <c r="O26" s="6">
        <v>228620</v>
      </c>
      <c r="P26" s="4"/>
      <c r="Q26" s="6">
        <v>183917064616</v>
      </c>
      <c r="R26" s="4"/>
      <c r="S26" s="6">
        <v>190143077319</v>
      </c>
      <c r="T26" s="4"/>
      <c r="U26" s="6">
        <v>0</v>
      </c>
      <c r="V26" s="4"/>
      <c r="W26" s="6">
        <v>0</v>
      </c>
      <c r="X26" s="4"/>
      <c r="Y26" s="6">
        <v>162000</v>
      </c>
      <c r="Z26" s="4"/>
      <c r="AA26" s="6">
        <v>135411608293</v>
      </c>
      <c r="AB26" s="4"/>
      <c r="AC26" s="6">
        <v>66620</v>
      </c>
      <c r="AD26" s="4"/>
      <c r="AE26" s="6">
        <v>839000</v>
      </c>
      <c r="AF26" s="4"/>
      <c r="AG26" s="6">
        <v>53593538818</v>
      </c>
      <c r="AH26" s="4"/>
      <c r="AI26" s="6">
        <v>55884049179</v>
      </c>
      <c r="AK26" s="11">
        <v>1.7018488848804421E-2</v>
      </c>
    </row>
    <row r="27" spans="1:37">
      <c r="A27" s="1" t="s">
        <v>124</v>
      </c>
      <c r="C27" s="4" t="s">
        <v>75</v>
      </c>
      <c r="D27" s="4"/>
      <c r="E27" s="4" t="s">
        <v>75</v>
      </c>
      <c r="F27" s="4"/>
      <c r="G27" s="4" t="s">
        <v>125</v>
      </c>
      <c r="H27" s="4"/>
      <c r="I27" s="4" t="s">
        <v>126</v>
      </c>
      <c r="J27" s="4"/>
      <c r="K27" s="6">
        <v>0</v>
      </c>
      <c r="L27" s="4"/>
      <c r="M27" s="6">
        <v>0</v>
      </c>
      <c r="N27" s="4"/>
      <c r="O27" s="6">
        <v>16800</v>
      </c>
      <c r="P27" s="4"/>
      <c r="Q27" s="6">
        <v>13572029475</v>
      </c>
      <c r="R27" s="4"/>
      <c r="S27" s="6">
        <v>14616710248</v>
      </c>
      <c r="T27" s="4"/>
      <c r="U27" s="6">
        <v>0</v>
      </c>
      <c r="V27" s="4"/>
      <c r="W27" s="6">
        <v>0</v>
      </c>
      <c r="X27" s="4"/>
      <c r="Y27" s="6">
        <v>0</v>
      </c>
      <c r="Z27" s="4"/>
      <c r="AA27" s="6">
        <v>0</v>
      </c>
      <c r="AB27" s="4"/>
      <c r="AC27" s="6">
        <v>16800</v>
      </c>
      <c r="AD27" s="4"/>
      <c r="AE27" s="6">
        <v>879360</v>
      </c>
      <c r="AF27" s="4"/>
      <c r="AG27" s="6">
        <v>13572029475</v>
      </c>
      <c r="AH27" s="4"/>
      <c r="AI27" s="6">
        <v>14770570348</v>
      </c>
      <c r="AK27" s="11">
        <v>4.4981133337843315E-3</v>
      </c>
    </row>
    <row r="28" spans="1:37">
      <c r="A28" s="1" t="s">
        <v>127</v>
      </c>
      <c r="C28" s="4" t="s">
        <v>75</v>
      </c>
      <c r="D28" s="4"/>
      <c r="E28" s="4" t="s">
        <v>75</v>
      </c>
      <c r="F28" s="4"/>
      <c r="G28" s="4" t="s">
        <v>128</v>
      </c>
      <c r="H28" s="4"/>
      <c r="I28" s="4" t="s">
        <v>129</v>
      </c>
      <c r="J28" s="4"/>
      <c r="K28" s="6">
        <v>15</v>
      </c>
      <c r="L28" s="4"/>
      <c r="M28" s="6">
        <v>15</v>
      </c>
      <c r="N28" s="4"/>
      <c r="O28" s="6">
        <v>150000</v>
      </c>
      <c r="P28" s="4"/>
      <c r="Q28" s="6">
        <v>140836900625</v>
      </c>
      <c r="R28" s="4"/>
      <c r="S28" s="6">
        <v>139474715625</v>
      </c>
      <c r="T28" s="4"/>
      <c r="U28" s="6">
        <v>0</v>
      </c>
      <c r="V28" s="4"/>
      <c r="W28" s="6">
        <v>0</v>
      </c>
      <c r="X28" s="4"/>
      <c r="Y28" s="6">
        <v>100000</v>
      </c>
      <c r="Z28" s="4"/>
      <c r="AA28" s="6">
        <v>94184556250</v>
      </c>
      <c r="AB28" s="4"/>
      <c r="AC28" s="6">
        <v>50000</v>
      </c>
      <c r="AD28" s="4"/>
      <c r="AE28" s="6">
        <v>985000</v>
      </c>
      <c r="AF28" s="4"/>
      <c r="AG28" s="6">
        <v>46945633542</v>
      </c>
      <c r="AH28" s="4"/>
      <c r="AI28" s="6">
        <v>49241073437</v>
      </c>
      <c r="AK28" s="11">
        <v>1.4995489258599559E-2</v>
      </c>
    </row>
    <row r="29" spans="1:37">
      <c r="A29" s="1" t="s">
        <v>130</v>
      </c>
      <c r="C29" s="4" t="s">
        <v>75</v>
      </c>
      <c r="D29" s="4"/>
      <c r="E29" s="4" t="s">
        <v>75</v>
      </c>
      <c r="F29" s="4"/>
      <c r="G29" s="4" t="s">
        <v>131</v>
      </c>
      <c r="H29" s="4"/>
      <c r="I29" s="4" t="s">
        <v>132</v>
      </c>
      <c r="J29" s="4"/>
      <c r="K29" s="6">
        <v>18</v>
      </c>
      <c r="L29" s="4"/>
      <c r="M29" s="6">
        <v>18</v>
      </c>
      <c r="N29" s="4"/>
      <c r="O29" s="6">
        <v>50000</v>
      </c>
      <c r="P29" s="4"/>
      <c r="Q29" s="6">
        <v>50009012486</v>
      </c>
      <c r="R29" s="4"/>
      <c r="S29" s="6">
        <v>49990887509</v>
      </c>
      <c r="T29" s="4"/>
      <c r="U29" s="6">
        <v>0</v>
      </c>
      <c r="V29" s="4"/>
      <c r="W29" s="6">
        <v>0</v>
      </c>
      <c r="X29" s="4"/>
      <c r="Y29" s="6">
        <v>0</v>
      </c>
      <c r="Z29" s="4"/>
      <c r="AA29" s="6">
        <v>0</v>
      </c>
      <c r="AB29" s="4"/>
      <c r="AC29" s="6">
        <v>50000</v>
      </c>
      <c r="AD29" s="4"/>
      <c r="AE29" s="6">
        <v>999999</v>
      </c>
      <c r="AF29" s="4"/>
      <c r="AG29" s="6">
        <v>50009012486</v>
      </c>
      <c r="AH29" s="4"/>
      <c r="AI29" s="6">
        <v>49990887522</v>
      </c>
      <c r="AK29" s="11">
        <v>1.5223831743292743E-2</v>
      </c>
    </row>
    <row r="30" spans="1:37">
      <c r="A30" s="1" t="s">
        <v>133</v>
      </c>
      <c r="C30" s="4" t="s">
        <v>75</v>
      </c>
      <c r="D30" s="4"/>
      <c r="E30" s="4" t="s">
        <v>75</v>
      </c>
      <c r="F30" s="4"/>
      <c r="G30" s="4" t="s">
        <v>134</v>
      </c>
      <c r="H30" s="4"/>
      <c r="I30" s="4" t="s">
        <v>135</v>
      </c>
      <c r="J30" s="4"/>
      <c r="K30" s="6">
        <v>18</v>
      </c>
      <c r="L30" s="4"/>
      <c r="M30" s="6">
        <v>18</v>
      </c>
      <c r="N30" s="4"/>
      <c r="O30" s="6">
        <v>1000</v>
      </c>
      <c r="P30" s="4"/>
      <c r="Q30" s="6">
        <v>930674250</v>
      </c>
      <c r="R30" s="4"/>
      <c r="S30" s="6">
        <v>994969629</v>
      </c>
      <c r="T30" s="4"/>
      <c r="U30" s="6">
        <v>0</v>
      </c>
      <c r="V30" s="4"/>
      <c r="W30" s="6">
        <v>0</v>
      </c>
      <c r="X30" s="4"/>
      <c r="Y30" s="6">
        <v>1000</v>
      </c>
      <c r="Z30" s="4"/>
      <c r="AA30" s="6">
        <v>1000000000</v>
      </c>
      <c r="AB30" s="4"/>
      <c r="AC30" s="6">
        <v>0</v>
      </c>
      <c r="AD30" s="4"/>
      <c r="AE30" s="6">
        <v>0</v>
      </c>
      <c r="AF30" s="4"/>
      <c r="AG30" s="6">
        <v>0</v>
      </c>
      <c r="AH30" s="4"/>
      <c r="AI30" s="6">
        <v>0</v>
      </c>
      <c r="AK30" s="11">
        <v>0</v>
      </c>
    </row>
    <row r="31" spans="1:37">
      <c r="A31" s="1" t="s">
        <v>136</v>
      </c>
      <c r="C31" s="4" t="s">
        <v>75</v>
      </c>
      <c r="D31" s="4"/>
      <c r="E31" s="4" t="s">
        <v>75</v>
      </c>
      <c r="F31" s="4"/>
      <c r="G31" s="4" t="s">
        <v>137</v>
      </c>
      <c r="H31" s="4"/>
      <c r="I31" s="4" t="s">
        <v>138</v>
      </c>
      <c r="J31" s="4"/>
      <c r="K31" s="6">
        <v>18</v>
      </c>
      <c r="L31" s="4"/>
      <c r="M31" s="6">
        <v>18</v>
      </c>
      <c r="N31" s="4"/>
      <c r="O31" s="6">
        <v>0</v>
      </c>
      <c r="P31" s="4"/>
      <c r="Q31" s="6">
        <v>0</v>
      </c>
      <c r="R31" s="4"/>
      <c r="S31" s="6">
        <v>0</v>
      </c>
      <c r="T31" s="4"/>
      <c r="U31" s="6">
        <v>25300</v>
      </c>
      <c r="V31" s="4"/>
      <c r="W31" s="6">
        <v>25010040246</v>
      </c>
      <c r="X31" s="4"/>
      <c r="Y31" s="6">
        <v>0</v>
      </c>
      <c r="Z31" s="4"/>
      <c r="AA31" s="6">
        <v>0</v>
      </c>
      <c r="AB31" s="4"/>
      <c r="AC31" s="6">
        <v>25300</v>
      </c>
      <c r="AD31" s="4"/>
      <c r="AE31" s="6">
        <v>988360</v>
      </c>
      <c r="AF31" s="4"/>
      <c r="AG31" s="6">
        <v>25010040246</v>
      </c>
      <c r="AH31" s="4"/>
      <c r="AI31" s="6">
        <v>25000975751</v>
      </c>
      <c r="AK31" s="11">
        <v>7.6136005403758178E-3</v>
      </c>
    </row>
    <row r="32" spans="1:37" ht="24.75" thickBot="1"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8">
        <f>SUM(Q9:Q31)</f>
        <v>1325949671528</v>
      </c>
      <c r="R32" s="4"/>
      <c r="S32" s="8">
        <f>SUM(S9:S31)</f>
        <v>1433667283708</v>
      </c>
      <c r="T32" s="4"/>
      <c r="U32" s="4"/>
      <c r="V32" s="4"/>
      <c r="W32" s="8">
        <f>SUM(W9:W31)</f>
        <v>25010040246</v>
      </c>
      <c r="X32" s="4"/>
      <c r="Y32" s="4"/>
      <c r="Z32" s="4"/>
      <c r="AA32" s="8">
        <f>SUM(AA9:AA31)</f>
        <v>271876181185</v>
      </c>
      <c r="AB32" s="4"/>
      <c r="AC32" s="4"/>
      <c r="AD32" s="4"/>
      <c r="AE32" s="4"/>
      <c r="AF32" s="4"/>
      <c r="AG32" s="8">
        <f>SUM(AG9:AG31)</f>
        <v>1089349394812</v>
      </c>
      <c r="AH32" s="4"/>
      <c r="AI32" s="8">
        <f>SUM(AI9:AI31)</f>
        <v>1201221569391</v>
      </c>
      <c r="AK32" s="21">
        <f>SUM(AK9:AK31)</f>
        <v>0.36581056999187694</v>
      </c>
    </row>
    <row r="33" spans="3:37" ht="24.75" thickTop="1"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6"/>
      <c r="R33" s="4"/>
      <c r="S33" s="6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6"/>
      <c r="AH33" s="4"/>
      <c r="AI33" s="6"/>
    </row>
    <row r="34" spans="3:37">
      <c r="AI34" s="3"/>
      <c r="AK34" s="3"/>
    </row>
  </sheetData>
  <mergeCells count="28">
    <mergeCell ref="A4:AK4"/>
    <mergeCell ref="A3:AK3"/>
    <mergeCell ref="A2:AK2"/>
    <mergeCell ref="AE7:AE8"/>
    <mergeCell ref="AG7:AG8"/>
    <mergeCell ref="AI7:AI8"/>
    <mergeCell ref="AK7:AK8"/>
    <mergeCell ref="AC6:AK6"/>
    <mergeCell ref="Y8"/>
    <mergeCell ref="AA8"/>
    <mergeCell ref="Y7:AA7"/>
    <mergeCell ref="U6:AA6"/>
    <mergeCell ref="AC7:AC8"/>
    <mergeCell ref="S7:S8"/>
    <mergeCell ref="O6:S6"/>
    <mergeCell ref="U8"/>
    <mergeCell ref="W8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S13"/>
  <sheetViews>
    <sheetView rightToLeft="1" workbookViewId="0">
      <selection activeCell="S10" sqref="S10"/>
    </sheetView>
  </sheetViews>
  <sheetFormatPr defaultRowHeight="24"/>
  <cols>
    <col min="1" max="1" width="26.28515625" style="1" bestFit="1" customWidth="1"/>
    <col min="2" max="2" width="1" style="1" customWidth="1"/>
    <col min="3" max="3" width="23.5703125" style="1" bestFit="1" customWidth="1"/>
    <col min="4" max="4" width="1" style="1" customWidth="1"/>
    <col min="5" max="5" width="15.42578125" style="1" bestFit="1" customWidth="1"/>
    <col min="6" max="6" width="1" style="1" customWidth="1"/>
    <col min="7" max="7" width="13.85546875" style="1" bestFit="1" customWidth="1"/>
    <col min="8" max="8" width="1" style="1" customWidth="1"/>
    <col min="9" max="9" width="10.28515625" style="1" bestFit="1" customWidth="1"/>
    <col min="10" max="10" width="1" style="1" customWidth="1"/>
    <col min="11" max="11" width="16.5703125" style="1" bestFit="1" customWidth="1"/>
    <col min="12" max="12" width="1" style="1" customWidth="1"/>
    <col min="13" max="13" width="16.5703125" style="1" bestFit="1" customWidth="1"/>
    <col min="14" max="14" width="1" style="1" customWidth="1"/>
    <col min="15" max="15" width="16.5703125" style="1" bestFit="1" customWidth="1"/>
    <col min="16" max="16" width="1" style="1" customWidth="1"/>
    <col min="17" max="17" width="15.42578125" style="1" bestFit="1" customWidth="1"/>
    <col min="18" max="18" width="1" style="1" customWidth="1"/>
    <col min="19" max="19" width="23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.75">
      <c r="A2" s="22" t="s">
        <v>0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</row>
    <row r="3" spans="1:19" ht="24.75">
      <c r="A3" s="22" t="s">
        <v>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</row>
    <row r="4" spans="1:19" ht="24.75">
      <c r="A4" s="22" t="s">
        <v>2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</row>
    <row r="6" spans="1:19" ht="24.75">
      <c r="A6" s="22" t="s">
        <v>140</v>
      </c>
      <c r="C6" s="23" t="s">
        <v>141</v>
      </c>
      <c r="D6" s="23" t="s">
        <v>141</v>
      </c>
      <c r="E6" s="23" t="s">
        <v>141</v>
      </c>
      <c r="F6" s="23" t="s">
        <v>141</v>
      </c>
      <c r="G6" s="23" t="s">
        <v>141</v>
      </c>
      <c r="H6" s="23" t="s">
        <v>141</v>
      </c>
      <c r="I6" s="23" t="s">
        <v>141</v>
      </c>
      <c r="K6" s="23" t="s">
        <v>243</v>
      </c>
      <c r="M6" s="23" t="s">
        <v>5</v>
      </c>
      <c r="N6" s="23" t="s">
        <v>5</v>
      </c>
      <c r="O6" s="23" t="s">
        <v>5</v>
      </c>
      <c r="Q6" s="23" t="s">
        <v>6</v>
      </c>
      <c r="R6" s="23" t="s">
        <v>6</v>
      </c>
      <c r="S6" s="23" t="s">
        <v>6</v>
      </c>
    </row>
    <row r="7" spans="1:19" ht="24.75">
      <c r="A7" s="23" t="s">
        <v>140</v>
      </c>
      <c r="C7" s="23" t="s">
        <v>142</v>
      </c>
      <c r="E7" s="23" t="s">
        <v>143</v>
      </c>
      <c r="G7" s="23" t="s">
        <v>144</v>
      </c>
      <c r="I7" s="23" t="s">
        <v>72</v>
      </c>
      <c r="K7" s="23" t="s">
        <v>145</v>
      </c>
      <c r="M7" s="23" t="s">
        <v>146</v>
      </c>
      <c r="O7" s="23" t="s">
        <v>147</v>
      </c>
      <c r="Q7" s="23" t="s">
        <v>145</v>
      </c>
      <c r="S7" s="23" t="s">
        <v>139</v>
      </c>
    </row>
    <row r="8" spans="1:19">
      <c r="A8" s="1" t="s">
        <v>148</v>
      </c>
      <c r="C8" s="1" t="s">
        <v>149</v>
      </c>
      <c r="E8" s="1" t="s">
        <v>150</v>
      </c>
      <c r="G8" s="1" t="s">
        <v>151</v>
      </c>
      <c r="I8" s="6">
        <v>8</v>
      </c>
      <c r="K8" s="3">
        <v>43076936765</v>
      </c>
      <c r="M8" s="3">
        <v>5049859419</v>
      </c>
      <c r="O8" s="3">
        <v>39809552915</v>
      </c>
      <c r="Q8" s="3">
        <v>8317243269</v>
      </c>
      <c r="S8" s="11">
        <v>2.5328678559580885E-3</v>
      </c>
    </row>
    <row r="9" spans="1:19">
      <c r="A9" s="1" t="s">
        <v>152</v>
      </c>
      <c r="C9" s="1" t="s">
        <v>153</v>
      </c>
      <c r="E9" s="1" t="s">
        <v>150</v>
      </c>
      <c r="G9" s="1" t="s">
        <v>154</v>
      </c>
      <c r="I9" s="6">
        <v>8</v>
      </c>
      <c r="K9" s="3">
        <v>30175111247</v>
      </c>
      <c r="M9" s="3">
        <v>246080023972</v>
      </c>
      <c r="O9" s="3">
        <v>261211306809</v>
      </c>
      <c r="Q9" s="3">
        <v>15043828410</v>
      </c>
      <c r="S9" s="11">
        <v>4.5813291950061496E-3</v>
      </c>
    </row>
    <row r="10" spans="1:19">
      <c r="A10" s="1" t="s">
        <v>155</v>
      </c>
      <c r="C10" s="1" t="s">
        <v>156</v>
      </c>
      <c r="E10" s="1" t="s">
        <v>150</v>
      </c>
      <c r="G10" s="1" t="s">
        <v>157</v>
      </c>
      <c r="I10" s="6">
        <v>8</v>
      </c>
      <c r="K10" s="3">
        <v>30000000000</v>
      </c>
      <c r="M10" s="3">
        <v>288370708849</v>
      </c>
      <c r="O10" s="3">
        <v>289877423523</v>
      </c>
      <c r="Q10" s="3">
        <v>28493285326</v>
      </c>
      <c r="S10" s="11">
        <v>8.6771210338236031E-3</v>
      </c>
    </row>
    <row r="11" spans="1:19" ht="24.75" thickBot="1">
      <c r="K11" s="7">
        <f>SUM(K8:K10)</f>
        <v>103252048012</v>
      </c>
      <c r="M11" s="7">
        <f>SUM(M8:M10)</f>
        <v>539500592240</v>
      </c>
      <c r="O11" s="7">
        <f>SUM(O8:O10)</f>
        <v>590898283247</v>
      </c>
      <c r="Q11" s="7">
        <f>SUM(Q8:Q10)</f>
        <v>51854357005</v>
      </c>
      <c r="S11" s="12">
        <f>SUM(S8:S10)</f>
        <v>1.5791318084787842E-2</v>
      </c>
    </row>
    <row r="12" spans="1:19" ht="24.75" thickTop="1">
      <c r="S12" s="11"/>
    </row>
    <row r="13" spans="1:19">
      <c r="Q13" s="3"/>
    </row>
  </sheetData>
  <mergeCells count="17">
    <mergeCell ref="A4:S4"/>
    <mergeCell ref="A3:S3"/>
    <mergeCell ref="A2:S2"/>
    <mergeCell ref="Q7"/>
    <mergeCell ref="S7"/>
    <mergeCell ref="Q6:S6"/>
    <mergeCell ref="K7"/>
    <mergeCell ref="K6"/>
    <mergeCell ref="M7"/>
    <mergeCell ref="O7"/>
    <mergeCell ref="M6:O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S22"/>
  <sheetViews>
    <sheetView rightToLeft="1" workbookViewId="0">
      <selection activeCell="C19" sqref="C19"/>
    </sheetView>
  </sheetViews>
  <sheetFormatPr defaultRowHeight="24"/>
  <cols>
    <col min="1" max="1" width="34.85546875" style="1" bestFit="1" customWidth="1"/>
    <col min="2" max="2" width="1" style="1" customWidth="1"/>
    <col min="3" max="3" width="18.28515625" style="1" bestFit="1" customWidth="1"/>
    <col min="4" max="4" width="1" style="1" customWidth="1"/>
    <col min="5" max="5" width="17.28515625" style="1" bestFit="1" customWidth="1"/>
    <col min="6" max="6" width="1" style="1" customWidth="1"/>
    <col min="7" max="7" width="10.28515625" style="1" bestFit="1" customWidth="1"/>
    <col min="8" max="8" width="1" style="1" customWidth="1"/>
    <col min="9" max="9" width="14.28515625" style="13" bestFit="1" customWidth="1"/>
    <col min="10" max="10" width="1" style="13" customWidth="1"/>
    <col min="11" max="11" width="13.42578125" style="13" bestFit="1" customWidth="1"/>
    <col min="12" max="12" width="1" style="13" customWidth="1"/>
    <col min="13" max="13" width="14.28515625" style="13" bestFit="1" customWidth="1"/>
    <col min="14" max="14" width="1" style="13" customWidth="1"/>
    <col min="15" max="15" width="15.42578125" style="13" bestFit="1" customWidth="1"/>
    <col min="16" max="16" width="1" style="13" customWidth="1"/>
    <col min="17" max="17" width="13.42578125" style="13" bestFit="1" customWidth="1"/>
    <col min="18" max="18" width="1" style="13" customWidth="1"/>
    <col min="19" max="19" width="15.42578125" style="13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.75">
      <c r="A2" s="22" t="s">
        <v>0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</row>
    <row r="3" spans="1:19" ht="24.75">
      <c r="A3" s="22" t="s">
        <v>158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</row>
    <row r="4" spans="1:19" ht="24.75">
      <c r="A4" s="22" t="s">
        <v>2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</row>
    <row r="6" spans="1:19" ht="24.75">
      <c r="A6" s="23" t="s">
        <v>159</v>
      </c>
      <c r="B6" s="23" t="s">
        <v>159</v>
      </c>
      <c r="C6" s="23" t="s">
        <v>159</v>
      </c>
      <c r="D6" s="23" t="s">
        <v>159</v>
      </c>
      <c r="E6" s="23" t="s">
        <v>159</v>
      </c>
      <c r="F6" s="23" t="s">
        <v>159</v>
      </c>
      <c r="G6" s="23" t="s">
        <v>159</v>
      </c>
      <c r="I6" s="23" t="s">
        <v>160</v>
      </c>
      <c r="J6" s="23" t="s">
        <v>160</v>
      </c>
      <c r="K6" s="23" t="s">
        <v>160</v>
      </c>
      <c r="L6" s="23" t="s">
        <v>160</v>
      </c>
      <c r="M6" s="23" t="s">
        <v>160</v>
      </c>
      <c r="O6" s="23" t="s">
        <v>161</v>
      </c>
      <c r="P6" s="23" t="s">
        <v>161</v>
      </c>
      <c r="Q6" s="23" t="s">
        <v>161</v>
      </c>
      <c r="R6" s="23" t="s">
        <v>161</v>
      </c>
      <c r="S6" s="23" t="s">
        <v>161</v>
      </c>
    </row>
    <row r="7" spans="1:19" ht="24.75">
      <c r="A7" s="23" t="s">
        <v>162</v>
      </c>
      <c r="C7" s="23" t="s">
        <v>163</v>
      </c>
      <c r="E7" s="23" t="s">
        <v>71</v>
      </c>
      <c r="G7" s="22" t="s">
        <v>72</v>
      </c>
      <c r="I7" s="23" t="s">
        <v>164</v>
      </c>
      <c r="K7" s="23" t="s">
        <v>165</v>
      </c>
      <c r="M7" s="23" t="s">
        <v>166</v>
      </c>
      <c r="O7" s="23" t="s">
        <v>164</v>
      </c>
      <c r="Q7" s="23" t="s">
        <v>165</v>
      </c>
      <c r="S7" s="23" t="s">
        <v>166</v>
      </c>
    </row>
    <row r="8" spans="1:19">
      <c r="A8" s="1" t="s">
        <v>136</v>
      </c>
      <c r="C8" s="4" t="s">
        <v>244</v>
      </c>
      <c r="D8" s="4"/>
      <c r="E8" s="4" t="s">
        <v>138</v>
      </c>
      <c r="F8" s="4"/>
      <c r="G8" s="6">
        <v>18</v>
      </c>
      <c r="H8" s="4"/>
      <c r="I8" s="14">
        <v>65850451</v>
      </c>
      <c r="K8" s="14">
        <v>0</v>
      </c>
      <c r="M8" s="14">
        <v>65850451</v>
      </c>
      <c r="O8" s="14">
        <v>65850451</v>
      </c>
      <c r="Q8" s="13">
        <v>0</v>
      </c>
      <c r="S8" s="14">
        <v>65850451</v>
      </c>
    </row>
    <row r="9" spans="1:19">
      <c r="A9" s="1" t="s">
        <v>127</v>
      </c>
      <c r="C9" s="4" t="s">
        <v>244</v>
      </c>
      <c r="D9" s="4"/>
      <c r="E9" s="4" t="s">
        <v>129</v>
      </c>
      <c r="F9" s="4"/>
      <c r="G9" s="6">
        <v>15</v>
      </c>
      <c r="H9" s="4"/>
      <c r="I9" s="14">
        <v>1052661127</v>
      </c>
      <c r="K9" s="14">
        <v>0</v>
      </c>
      <c r="M9" s="14">
        <v>1052661127</v>
      </c>
      <c r="O9" s="14">
        <v>3516393442</v>
      </c>
      <c r="Q9" s="13">
        <v>0</v>
      </c>
      <c r="S9" s="14">
        <v>3516393442</v>
      </c>
    </row>
    <row r="10" spans="1:19">
      <c r="A10" s="1" t="s">
        <v>168</v>
      </c>
      <c r="C10" s="4" t="s">
        <v>244</v>
      </c>
      <c r="D10" s="4"/>
      <c r="E10" s="4" t="s">
        <v>169</v>
      </c>
      <c r="F10" s="4"/>
      <c r="G10" s="6">
        <v>15</v>
      </c>
      <c r="H10" s="4"/>
      <c r="I10" s="14">
        <v>0</v>
      </c>
      <c r="K10" s="14">
        <v>0</v>
      </c>
      <c r="M10" s="14">
        <v>0</v>
      </c>
      <c r="O10" s="14">
        <v>8784457731</v>
      </c>
      <c r="Q10" s="13">
        <v>0</v>
      </c>
      <c r="S10" s="14">
        <v>8784457731</v>
      </c>
    </row>
    <row r="11" spans="1:19">
      <c r="A11" s="1" t="s">
        <v>130</v>
      </c>
      <c r="C11" s="4" t="s">
        <v>244</v>
      </c>
      <c r="D11" s="4"/>
      <c r="E11" s="4" t="s">
        <v>132</v>
      </c>
      <c r="F11" s="4"/>
      <c r="G11" s="6">
        <v>18</v>
      </c>
      <c r="H11" s="4"/>
      <c r="I11" s="14">
        <v>778196236</v>
      </c>
      <c r="K11" s="14">
        <v>0</v>
      </c>
      <c r="M11" s="14">
        <v>778196236</v>
      </c>
      <c r="O11" s="14">
        <v>5339284149</v>
      </c>
      <c r="Q11" s="13">
        <v>0</v>
      </c>
      <c r="S11" s="14">
        <v>5339284149</v>
      </c>
    </row>
    <row r="12" spans="1:19">
      <c r="A12" s="1" t="s">
        <v>133</v>
      </c>
      <c r="C12" s="4" t="s">
        <v>244</v>
      </c>
      <c r="D12" s="4"/>
      <c r="E12" s="4" t="s">
        <v>135</v>
      </c>
      <c r="F12" s="4"/>
      <c r="G12" s="6">
        <v>18</v>
      </c>
      <c r="H12" s="4"/>
      <c r="I12" s="14">
        <v>15302133</v>
      </c>
      <c r="K12" s="14">
        <v>0</v>
      </c>
      <c r="M12" s="14">
        <v>15302133</v>
      </c>
      <c r="O12" s="14">
        <v>106510996</v>
      </c>
      <c r="Q12" s="13">
        <v>0</v>
      </c>
      <c r="S12" s="14">
        <v>106510996</v>
      </c>
    </row>
    <row r="13" spans="1:19">
      <c r="A13" s="1" t="s">
        <v>148</v>
      </c>
      <c r="C13" s="6">
        <v>1</v>
      </c>
      <c r="D13" s="4"/>
      <c r="E13" s="4" t="s">
        <v>167</v>
      </c>
      <c r="F13" s="4"/>
      <c r="G13" s="6">
        <v>8</v>
      </c>
      <c r="H13" s="4"/>
      <c r="I13" s="14">
        <v>124885585</v>
      </c>
      <c r="K13" s="14">
        <v>0</v>
      </c>
      <c r="M13" s="14">
        <v>124885585</v>
      </c>
      <c r="O13" s="14">
        <v>1218970279</v>
      </c>
      <c r="Q13" s="14">
        <v>0</v>
      </c>
      <c r="S13" s="14">
        <v>1218970279</v>
      </c>
    </row>
    <row r="14" spans="1:19">
      <c r="A14" s="1" t="s">
        <v>152</v>
      </c>
      <c r="C14" s="6">
        <v>17</v>
      </c>
      <c r="D14" s="4"/>
      <c r="E14" s="4" t="s">
        <v>167</v>
      </c>
      <c r="F14" s="4"/>
      <c r="G14" s="6">
        <v>8</v>
      </c>
      <c r="H14" s="4"/>
      <c r="I14" s="14">
        <v>7346281</v>
      </c>
      <c r="K14" s="14">
        <v>0</v>
      </c>
      <c r="M14" s="14">
        <v>7346281</v>
      </c>
      <c r="O14" s="14">
        <v>2270873168</v>
      </c>
      <c r="Q14" s="14">
        <v>0</v>
      </c>
      <c r="S14" s="14">
        <v>2270873168</v>
      </c>
    </row>
    <row r="15" spans="1:19">
      <c r="A15" s="1" t="s">
        <v>155</v>
      </c>
      <c r="C15" s="6">
        <v>1</v>
      </c>
      <c r="D15" s="4"/>
      <c r="E15" s="4" t="s">
        <v>167</v>
      </c>
      <c r="F15" s="4"/>
      <c r="G15" s="6">
        <v>8</v>
      </c>
      <c r="H15" s="4"/>
      <c r="I15" s="14">
        <v>170547535</v>
      </c>
      <c r="K15" s="14">
        <v>0</v>
      </c>
      <c r="M15" s="14">
        <v>170547535</v>
      </c>
      <c r="O15" s="14">
        <v>170547535</v>
      </c>
      <c r="Q15" s="14">
        <v>0</v>
      </c>
      <c r="S15" s="14">
        <v>170547535</v>
      </c>
    </row>
    <row r="16" spans="1:19" ht="24.75" thickBot="1">
      <c r="I16" s="15">
        <f>SUM(I8:I15)</f>
        <v>2214789348</v>
      </c>
      <c r="K16" s="15">
        <f>SUM(K8:K15)</f>
        <v>0</v>
      </c>
      <c r="M16" s="15">
        <f>SUM(M8:M15)</f>
        <v>2214789348</v>
      </c>
      <c r="O16" s="15">
        <f>SUM(O8:O15)</f>
        <v>21472887751</v>
      </c>
      <c r="Q16" s="16">
        <f>SUM(Q8:Q15)</f>
        <v>0</v>
      </c>
      <c r="S16" s="15">
        <f>SUM(S8:S15)</f>
        <v>21472887751</v>
      </c>
    </row>
    <row r="17" spans="13:19" ht="24.75" thickTop="1">
      <c r="M17" s="14"/>
      <c r="N17" s="14"/>
      <c r="O17" s="14"/>
      <c r="P17" s="14"/>
      <c r="Q17" s="14"/>
      <c r="R17" s="14"/>
      <c r="S17" s="14"/>
    </row>
    <row r="18" spans="13:19">
      <c r="M18" s="14"/>
      <c r="N18" s="14"/>
      <c r="O18" s="14"/>
      <c r="P18" s="14"/>
      <c r="Q18" s="14"/>
      <c r="R18" s="14"/>
      <c r="S18" s="14"/>
    </row>
    <row r="21" spans="13:19">
      <c r="M21" s="14"/>
      <c r="N21" s="14"/>
      <c r="O21" s="14"/>
      <c r="P21" s="14"/>
      <c r="Q21" s="14"/>
      <c r="R21" s="14"/>
      <c r="S21" s="14"/>
    </row>
    <row r="22" spans="13:19">
      <c r="M22" s="14"/>
      <c r="S22" s="14"/>
    </row>
  </sheetData>
  <mergeCells count="16">
    <mergeCell ref="A4:S4"/>
    <mergeCell ref="A3:S3"/>
    <mergeCell ref="A2:S2"/>
    <mergeCell ref="Q7"/>
    <mergeCell ref="S7"/>
    <mergeCell ref="O6:S6"/>
    <mergeCell ref="I7"/>
    <mergeCell ref="K7"/>
    <mergeCell ref="M7"/>
    <mergeCell ref="I6:M6"/>
    <mergeCell ref="O7"/>
    <mergeCell ref="A7"/>
    <mergeCell ref="C7"/>
    <mergeCell ref="E7"/>
    <mergeCell ref="G7"/>
    <mergeCell ref="A6:G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S50"/>
  <sheetViews>
    <sheetView rightToLeft="1" workbookViewId="0">
      <selection activeCell="E52" sqref="E52"/>
    </sheetView>
  </sheetViews>
  <sheetFormatPr defaultRowHeight="24"/>
  <cols>
    <col min="1" max="1" width="33.140625" style="1" bestFit="1" customWidth="1"/>
    <col min="2" max="2" width="1" style="1" customWidth="1"/>
    <col min="3" max="3" width="13.7109375" style="1" bestFit="1" customWidth="1"/>
    <col min="4" max="4" width="1" style="1" customWidth="1"/>
    <col min="5" max="5" width="36" style="1" bestFit="1" customWidth="1"/>
    <col min="6" max="6" width="1" style="1" customWidth="1"/>
    <col min="7" max="7" width="24.5703125" style="1" bestFit="1" customWidth="1"/>
    <col min="8" max="8" width="1" style="1" customWidth="1"/>
    <col min="9" max="9" width="24.140625" style="1" bestFit="1" customWidth="1"/>
    <col min="10" max="10" width="1" style="1" customWidth="1"/>
    <col min="11" max="11" width="14.28515625" style="1" bestFit="1" customWidth="1"/>
    <col min="12" max="12" width="1" style="1" customWidth="1"/>
    <col min="13" max="13" width="26.140625" style="1" bestFit="1" customWidth="1"/>
    <col min="14" max="14" width="1" style="1" customWidth="1"/>
    <col min="15" max="15" width="24.140625" style="1" bestFit="1" customWidth="1"/>
    <col min="16" max="16" width="1" style="1" customWidth="1"/>
    <col min="17" max="17" width="14.28515625" style="1" bestFit="1" customWidth="1"/>
    <col min="18" max="18" width="1" style="1" customWidth="1"/>
    <col min="19" max="19" width="26.140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.75">
      <c r="A2" s="22" t="s">
        <v>0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</row>
    <row r="3" spans="1:19" ht="24.75">
      <c r="A3" s="22" t="s">
        <v>158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</row>
    <row r="4" spans="1:19" ht="24.75">
      <c r="A4" s="22" t="s">
        <v>2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</row>
    <row r="6" spans="1:19" ht="24.75">
      <c r="A6" s="22" t="s">
        <v>3</v>
      </c>
      <c r="C6" s="23" t="s">
        <v>170</v>
      </c>
      <c r="D6" s="23" t="s">
        <v>170</v>
      </c>
      <c r="E6" s="23" t="s">
        <v>170</v>
      </c>
      <c r="F6" s="23" t="s">
        <v>170</v>
      </c>
      <c r="G6" s="23" t="s">
        <v>170</v>
      </c>
      <c r="I6" s="23" t="s">
        <v>160</v>
      </c>
      <c r="J6" s="23" t="s">
        <v>160</v>
      </c>
      <c r="K6" s="23" t="s">
        <v>160</v>
      </c>
      <c r="L6" s="23" t="s">
        <v>160</v>
      </c>
      <c r="M6" s="23" t="s">
        <v>160</v>
      </c>
      <c r="O6" s="23" t="s">
        <v>161</v>
      </c>
      <c r="P6" s="23" t="s">
        <v>161</v>
      </c>
      <c r="Q6" s="23" t="s">
        <v>161</v>
      </c>
      <c r="R6" s="23" t="s">
        <v>161</v>
      </c>
      <c r="S6" s="23" t="s">
        <v>161</v>
      </c>
    </row>
    <row r="7" spans="1:19" ht="24.75">
      <c r="A7" s="23" t="s">
        <v>3</v>
      </c>
      <c r="C7" s="23" t="s">
        <v>171</v>
      </c>
      <c r="E7" s="23" t="s">
        <v>172</v>
      </c>
      <c r="G7" s="23" t="s">
        <v>173</v>
      </c>
      <c r="I7" s="23" t="s">
        <v>174</v>
      </c>
      <c r="K7" s="23" t="s">
        <v>165</v>
      </c>
      <c r="M7" s="23" t="s">
        <v>175</v>
      </c>
      <c r="O7" s="23" t="s">
        <v>174</v>
      </c>
      <c r="Q7" s="23" t="s">
        <v>165</v>
      </c>
      <c r="S7" s="23" t="s">
        <v>175</v>
      </c>
    </row>
    <row r="8" spans="1:19">
      <c r="A8" s="1" t="s">
        <v>16</v>
      </c>
      <c r="C8" s="4" t="s">
        <v>176</v>
      </c>
      <c r="D8" s="4"/>
      <c r="E8" s="6">
        <v>12110123</v>
      </c>
      <c r="F8" s="4"/>
      <c r="G8" s="6">
        <v>63</v>
      </c>
      <c r="H8" s="4"/>
      <c r="I8" s="6">
        <v>0</v>
      </c>
      <c r="J8" s="4"/>
      <c r="K8" s="6">
        <v>0</v>
      </c>
      <c r="L8" s="4"/>
      <c r="M8" s="6">
        <v>0</v>
      </c>
      <c r="N8" s="4"/>
      <c r="O8" s="6">
        <v>762937749</v>
      </c>
      <c r="P8" s="4"/>
      <c r="Q8" s="6">
        <v>0</v>
      </c>
      <c r="R8" s="4"/>
      <c r="S8" s="6">
        <v>762937749</v>
      </c>
    </row>
    <row r="9" spans="1:19">
      <c r="A9" s="1" t="s">
        <v>39</v>
      </c>
      <c r="C9" s="4" t="s">
        <v>177</v>
      </c>
      <c r="D9" s="4"/>
      <c r="E9" s="6">
        <v>3644694</v>
      </c>
      <c r="F9" s="4"/>
      <c r="G9" s="6">
        <v>150</v>
      </c>
      <c r="H9" s="4"/>
      <c r="I9" s="6">
        <v>0</v>
      </c>
      <c r="J9" s="4"/>
      <c r="K9" s="6">
        <v>0</v>
      </c>
      <c r="L9" s="4"/>
      <c r="M9" s="6">
        <v>0</v>
      </c>
      <c r="N9" s="4"/>
      <c r="O9" s="6">
        <v>546704100</v>
      </c>
      <c r="P9" s="4"/>
      <c r="Q9" s="6">
        <v>50627042</v>
      </c>
      <c r="R9" s="4"/>
      <c r="S9" s="6">
        <v>496077058</v>
      </c>
    </row>
    <row r="10" spans="1:19">
      <c r="A10" s="1" t="s">
        <v>57</v>
      </c>
      <c r="C10" s="4" t="s">
        <v>6</v>
      </c>
      <c r="D10" s="4"/>
      <c r="E10" s="6">
        <v>3384079</v>
      </c>
      <c r="F10" s="4"/>
      <c r="G10" s="6">
        <v>350</v>
      </c>
      <c r="H10" s="4"/>
      <c r="I10" s="6">
        <v>1184427650</v>
      </c>
      <c r="J10" s="4"/>
      <c r="K10" s="6">
        <v>86482019</v>
      </c>
      <c r="L10" s="4"/>
      <c r="M10" s="6">
        <v>1097945631</v>
      </c>
      <c r="N10" s="4"/>
      <c r="O10" s="6">
        <v>1184427650</v>
      </c>
      <c r="P10" s="4"/>
      <c r="Q10" s="6">
        <v>86482019</v>
      </c>
      <c r="R10" s="4"/>
      <c r="S10" s="6">
        <v>1097945631</v>
      </c>
    </row>
    <row r="11" spans="1:19">
      <c r="A11" s="1" t="s">
        <v>41</v>
      </c>
      <c r="C11" s="4" t="s">
        <v>176</v>
      </c>
      <c r="D11" s="4"/>
      <c r="E11" s="6">
        <v>5802574</v>
      </c>
      <c r="F11" s="4"/>
      <c r="G11" s="6">
        <v>2400</v>
      </c>
      <c r="H11" s="4"/>
      <c r="I11" s="6">
        <v>0</v>
      </c>
      <c r="J11" s="4"/>
      <c r="K11" s="6">
        <v>0</v>
      </c>
      <c r="L11" s="4"/>
      <c r="M11" s="6">
        <v>0</v>
      </c>
      <c r="N11" s="4"/>
      <c r="O11" s="6">
        <v>13926177600</v>
      </c>
      <c r="P11" s="4"/>
      <c r="Q11" s="6">
        <v>0</v>
      </c>
      <c r="R11" s="4"/>
      <c r="S11" s="6">
        <v>13926177600</v>
      </c>
    </row>
    <row r="12" spans="1:19">
      <c r="A12" s="1" t="s">
        <v>27</v>
      </c>
      <c r="C12" s="4" t="s">
        <v>178</v>
      </c>
      <c r="D12" s="4"/>
      <c r="E12" s="6">
        <v>2000000</v>
      </c>
      <c r="F12" s="4"/>
      <c r="G12" s="6">
        <v>700</v>
      </c>
      <c r="H12" s="4"/>
      <c r="I12" s="6">
        <v>0</v>
      </c>
      <c r="J12" s="4"/>
      <c r="K12" s="6">
        <v>0</v>
      </c>
      <c r="L12" s="4"/>
      <c r="M12" s="6">
        <v>0</v>
      </c>
      <c r="N12" s="4"/>
      <c r="O12" s="6">
        <v>1400000000</v>
      </c>
      <c r="P12" s="4"/>
      <c r="Q12" s="6">
        <v>124094881</v>
      </c>
      <c r="R12" s="4"/>
      <c r="S12" s="6">
        <v>1275905119</v>
      </c>
    </row>
    <row r="13" spans="1:19">
      <c r="A13" s="1" t="s">
        <v>29</v>
      </c>
      <c r="C13" s="4" t="s">
        <v>178</v>
      </c>
      <c r="D13" s="4"/>
      <c r="E13" s="6">
        <v>11103495</v>
      </c>
      <c r="F13" s="4"/>
      <c r="G13" s="6">
        <v>400</v>
      </c>
      <c r="H13" s="4"/>
      <c r="I13" s="6">
        <v>0</v>
      </c>
      <c r="J13" s="4"/>
      <c r="K13" s="6">
        <v>0</v>
      </c>
      <c r="L13" s="4"/>
      <c r="M13" s="6">
        <v>0</v>
      </c>
      <c r="N13" s="4"/>
      <c r="O13" s="6">
        <v>4441398000</v>
      </c>
      <c r="P13" s="4"/>
      <c r="Q13" s="6">
        <v>393681970</v>
      </c>
      <c r="R13" s="4"/>
      <c r="S13" s="6">
        <v>4047716030</v>
      </c>
    </row>
    <row r="14" spans="1:19">
      <c r="A14" s="1" t="s">
        <v>24</v>
      </c>
      <c r="C14" s="4" t="s">
        <v>179</v>
      </c>
      <c r="D14" s="4"/>
      <c r="E14" s="6">
        <v>1663269</v>
      </c>
      <c r="F14" s="4"/>
      <c r="G14" s="6">
        <v>3750</v>
      </c>
      <c r="H14" s="4"/>
      <c r="I14" s="6">
        <v>0</v>
      </c>
      <c r="J14" s="4"/>
      <c r="K14" s="6">
        <v>0</v>
      </c>
      <c r="L14" s="4"/>
      <c r="M14" s="6">
        <v>0</v>
      </c>
      <c r="N14" s="4"/>
      <c r="O14" s="6">
        <v>6237258750</v>
      </c>
      <c r="P14" s="4"/>
      <c r="Q14" s="6">
        <v>0</v>
      </c>
      <c r="R14" s="4"/>
      <c r="S14" s="6">
        <v>6237258750</v>
      </c>
    </row>
    <row r="15" spans="1:19">
      <c r="A15" s="1" t="s">
        <v>32</v>
      </c>
      <c r="C15" s="4" t="s">
        <v>180</v>
      </c>
      <c r="D15" s="4"/>
      <c r="E15" s="6">
        <v>589908</v>
      </c>
      <c r="F15" s="4"/>
      <c r="G15" s="6">
        <v>4720</v>
      </c>
      <c r="H15" s="4"/>
      <c r="I15" s="6">
        <v>0</v>
      </c>
      <c r="J15" s="4"/>
      <c r="K15" s="6">
        <v>0</v>
      </c>
      <c r="L15" s="4"/>
      <c r="M15" s="6">
        <v>0</v>
      </c>
      <c r="N15" s="4"/>
      <c r="O15" s="6">
        <v>2784365760</v>
      </c>
      <c r="P15" s="4"/>
      <c r="Q15" s="6">
        <v>211470817</v>
      </c>
      <c r="R15" s="4"/>
      <c r="S15" s="6">
        <v>2572894943</v>
      </c>
    </row>
    <row r="16" spans="1:19">
      <c r="A16" s="1" t="s">
        <v>58</v>
      </c>
      <c r="C16" s="4" t="s">
        <v>178</v>
      </c>
      <c r="D16" s="4"/>
      <c r="E16" s="6">
        <v>2479103</v>
      </c>
      <c r="F16" s="4"/>
      <c r="G16" s="6">
        <v>740</v>
      </c>
      <c r="H16" s="4"/>
      <c r="I16" s="6">
        <v>0</v>
      </c>
      <c r="J16" s="4"/>
      <c r="K16" s="6">
        <v>0</v>
      </c>
      <c r="L16" s="4"/>
      <c r="M16" s="6">
        <v>0</v>
      </c>
      <c r="N16" s="4"/>
      <c r="O16" s="6">
        <v>1834536220</v>
      </c>
      <c r="P16" s="4"/>
      <c r="Q16" s="6">
        <v>162611825</v>
      </c>
      <c r="R16" s="4"/>
      <c r="S16" s="6">
        <v>1671924395</v>
      </c>
    </row>
    <row r="17" spans="1:19">
      <c r="A17" s="1" t="s">
        <v>181</v>
      </c>
      <c r="C17" s="4" t="s">
        <v>182</v>
      </c>
      <c r="D17" s="4"/>
      <c r="E17" s="6">
        <v>1953499</v>
      </c>
      <c r="F17" s="4"/>
      <c r="G17" s="6">
        <v>100</v>
      </c>
      <c r="H17" s="4"/>
      <c r="I17" s="6">
        <v>0</v>
      </c>
      <c r="J17" s="4"/>
      <c r="K17" s="6">
        <v>0</v>
      </c>
      <c r="L17" s="4"/>
      <c r="M17" s="6">
        <v>0</v>
      </c>
      <c r="N17" s="4"/>
      <c r="O17" s="6">
        <v>195349900</v>
      </c>
      <c r="P17" s="4"/>
      <c r="Q17" s="6">
        <v>21334736</v>
      </c>
      <c r="R17" s="4"/>
      <c r="S17" s="6">
        <v>174015164</v>
      </c>
    </row>
    <row r="18" spans="1:19">
      <c r="A18" s="1" t="s">
        <v>43</v>
      </c>
      <c r="C18" s="4" t="s">
        <v>183</v>
      </c>
      <c r="D18" s="4"/>
      <c r="E18" s="6">
        <v>4004972</v>
      </c>
      <c r="F18" s="4"/>
      <c r="G18" s="6">
        <v>2400</v>
      </c>
      <c r="H18" s="4"/>
      <c r="I18" s="6">
        <v>0</v>
      </c>
      <c r="J18" s="4"/>
      <c r="K18" s="6">
        <v>0</v>
      </c>
      <c r="L18" s="4"/>
      <c r="M18" s="6">
        <v>0</v>
      </c>
      <c r="N18" s="4"/>
      <c r="O18" s="6">
        <v>9611932800</v>
      </c>
      <c r="P18" s="4"/>
      <c r="Q18" s="6">
        <v>0</v>
      </c>
      <c r="R18" s="4"/>
      <c r="S18" s="6">
        <v>9611932800</v>
      </c>
    </row>
    <row r="19" spans="1:19">
      <c r="A19" s="1" t="s">
        <v>17</v>
      </c>
      <c r="C19" s="4" t="s">
        <v>176</v>
      </c>
      <c r="D19" s="4"/>
      <c r="E19" s="6">
        <v>7477734</v>
      </c>
      <c r="F19" s="4"/>
      <c r="G19" s="6">
        <v>650</v>
      </c>
      <c r="H19" s="4"/>
      <c r="I19" s="6">
        <v>0</v>
      </c>
      <c r="J19" s="4"/>
      <c r="K19" s="6">
        <v>0</v>
      </c>
      <c r="L19" s="4"/>
      <c r="M19" s="6">
        <v>0</v>
      </c>
      <c r="N19" s="4"/>
      <c r="O19" s="6">
        <v>4860527100</v>
      </c>
      <c r="P19" s="4"/>
      <c r="Q19" s="6">
        <v>0</v>
      </c>
      <c r="R19" s="4"/>
      <c r="S19" s="6">
        <v>4860527100</v>
      </c>
    </row>
    <row r="20" spans="1:19">
      <c r="A20" s="1" t="s">
        <v>54</v>
      </c>
      <c r="C20" s="4" t="s">
        <v>184</v>
      </c>
      <c r="D20" s="4"/>
      <c r="E20" s="6">
        <v>5850856</v>
      </c>
      <c r="F20" s="4"/>
      <c r="G20" s="6">
        <v>1700</v>
      </c>
      <c r="H20" s="4"/>
      <c r="I20" s="6">
        <v>0</v>
      </c>
      <c r="J20" s="4"/>
      <c r="K20" s="6">
        <v>0</v>
      </c>
      <c r="L20" s="4"/>
      <c r="M20" s="6">
        <v>0</v>
      </c>
      <c r="N20" s="4"/>
      <c r="O20" s="6">
        <v>9946455200</v>
      </c>
      <c r="P20" s="4"/>
      <c r="Q20" s="6">
        <v>0</v>
      </c>
      <c r="R20" s="4"/>
      <c r="S20" s="6">
        <v>9946455200</v>
      </c>
    </row>
    <row r="21" spans="1:19">
      <c r="A21" s="1" t="s">
        <v>51</v>
      </c>
      <c r="C21" s="4" t="s">
        <v>178</v>
      </c>
      <c r="D21" s="4"/>
      <c r="E21" s="6">
        <v>9203071</v>
      </c>
      <c r="F21" s="4"/>
      <c r="G21" s="6">
        <v>330</v>
      </c>
      <c r="H21" s="4"/>
      <c r="I21" s="6">
        <v>0</v>
      </c>
      <c r="J21" s="4"/>
      <c r="K21" s="6">
        <v>0</v>
      </c>
      <c r="L21" s="4"/>
      <c r="M21" s="6">
        <v>0</v>
      </c>
      <c r="N21" s="4"/>
      <c r="O21" s="6">
        <v>3037013430</v>
      </c>
      <c r="P21" s="4"/>
      <c r="Q21" s="6">
        <v>0</v>
      </c>
      <c r="R21" s="4"/>
      <c r="S21" s="6">
        <v>3037013430</v>
      </c>
    </row>
    <row r="22" spans="1:19">
      <c r="A22" s="1" t="s">
        <v>48</v>
      </c>
      <c r="C22" s="4" t="s">
        <v>185</v>
      </c>
      <c r="D22" s="4"/>
      <c r="E22" s="6">
        <v>754942</v>
      </c>
      <c r="F22" s="4"/>
      <c r="G22" s="6">
        <v>3680</v>
      </c>
      <c r="H22" s="4"/>
      <c r="I22" s="6">
        <v>0</v>
      </c>
      <c r="J22" s="4"/>
      <c r="K22" s="6">
        <v>0</v>
      </c>
      <c r="L22" s="4"/>
      <c r="M22" s="6">
        <v>0</v>
      </c>
      <c r="N22" s="4"/>
      <c r="O22" s="6">
        <v>2778186560</v>
      </c>
      <c r="P22" s="4"/>
      <c r="Q22" s="6">
        <v>255703738</v>
      </c>
      <c r="R22" s="4"/>
      <c r="S22" s="6">
        <v>2522482822</v>
      </c>
    </row>
    <row r="23" spans="1:19">
      <c r="A23" s="1" t="s">
        <v>64</v>
      </c>
      <c r="C23" s="4" t="s">
        <v>177</v>
      </c>
      <c r="D23" s="4"/>
      <c r="E23" s="6">
        <v>4815427</v>
      </c>
      <c r="F23" s="4"/>
      <c r="G23" s="6">
        <v>2000</v>
      </c>
      <c r="H23" s="4"/>
      <c r="I23" s="6">
        <v>0</v>
      </c>
      <c r="J23" s="4"/>
      <c r="K23" s="6">
        <v>0</v>
      </c>
      <c r="L23" s="4"/>
      <c r="M23" s="6">
        <v>0</v>
      </c>
      <c r="N23" s="4"/>
      <c r="O23" s="6">
        <v>9630854000</v>
      </c>
      <c r="P23" s="4"/>
      <c r="Q23" s="6">
        <v>731457266</v>
      </c>
      <c r="R23" s="4"/>
      <c r="S23" s="6">
        <v>8899396734</v>
      </c>
    </row>
    <row r="24" spans="1:19">
      <c r="A24" s="1" t="s">
        <v>52</v>
      </c>
      <c r="C24" s="4" t="s">
        <v>179</v>
      </c>
      <c r="D24" s="4"/>
      <c r="E24" s="6">
        <v>1146320</v>
      </c>
      <c r="F24" s="4"/>
      <c r="G24" s="6">
        <v>1250</v>
      </c>
      <c r="H24" s="4"/>
      <c r="I24" s="6">
        <v>0</v>
      </c>
      <c r="J24" s="4"/>
      <c r="K24" s="6">
        <v>0</v>
      </c>
      <c r="L24" s="4"/>
      <c r="M24" s="6">
        <v>0</v>
      </c>
      <c r="N24" s="4"/>
      <c r="O24" s="6">
        <v>1432900000</v>
      </c>
      <c r="P24" s="4"/>
      <c r="Q24" s="6">
        <v>0</v>
      </c>
      <c r="R24" s="4"/>
      <c r="S24" s="6">
        <v>1432900000</v>
      </c>
    </row>
    <row r="25" spans="1:19">
      <c r="A25" s="1" t="s">
        <v>186</v>
      </c>
      <c r="C25" s="4" t="s">
        <v>187</v>
      </c>
      <c r="D25" s="4"/>
      <c r="E25" s="6">
        <v>9160874</v>
      </c>
      <c r="F25" s="4"/>
      <c r="G25" s="6">
        <v>20</v>
      </c>
      <c r="H25" s="4"/>
      <c r="I25" s="6">
        <v>0</v>
      </c>
      <c r="J25" s="4"/>
      <c r="K25" s="6">
        <v>0</v>
      </c>
      <c r="L25" s="4"/>
      <c r="M25" s="6">
        <v>0</v>
      </c>
      <c r="N25" s="4"/>
      <c r="O25" s="6">
        <v>183217480</v>
      </c>
      <c r="P25" s="4"/>
      <c r="Q25" s="6">
        <v>0</v>
      </c>
      <c r="R25" s="4"/>
      <c r="S25" s="6">
        <v>183217480</v>
      </c>
    </row>
    <row r="26" spans="1:19">
      <c r="A26" s="1" t="s">
        <v>18</v>
      </c>
      <c r="C26" s="4" t="s">
        <v>188</v>
      </c>
      <c r="D26" s="4"/>
      <c r="E26" s="6">
        <v>800654</v>
      </c>
      <c r="F26" s="4"/>
      <c r="G26" s="6">
        <v>11000</v>
      </c>
      <c r="H26" s="4"/>
      <c r="I26" s="6">
        <v>0</v>
      </c>
      <c r="J26" s="4"/>
      <c r="K26" s="6">
        <v>0</v>
      </c>
      <c r="L26" s="4"/>
      <c r="M26" s="6">
        <v>0</v>
      </c>
      <c r="N26" s="4"/>
      <c r="O26" s="6">
        <v>8807194000</v>
      </c>
      <c r="P26" s="4"/>
      <c r="Q26" s="6">
        <v>0</v>
      </c>
      <c r="R26" s="4"/>
      <c r="S26" s="6">
        <v>8807194000</v>
      </c>
    </row>
    <row r="27" spans="1:19">
      <c r="A27" s="1" t="s">
        <v>47</v>
      </c>
      <c r="C27" s="4" t="s">
        <v>189</v>
      </c>
      <c r="D27" s="4"/>
      <c r="E27" s="6">
        <v>824555</v>
      </c>
      <c r="F27" s="4"/>
      <c r="G27" s="6">
        <v>5700</v>
      </c>
      <c r="H27" s="4"/>
      <c r="I27" s="6">
        <v>0</v>
      </c>
      <c r="J27" s="4"/>
      <c r="K27" s="6">
        <v>0</v>
      </c>
      <c r="L27" s="4"/>
      <c r="M27" s="6">
        <v>0</v>
      </c>
      <c r="N27" s="4"/>
      <c r="O27" s="6">
        <v>4699963500</v>
      </c>
      <c r="P27" s="4"/>
      <c r="Q27" s="6">
        <v>0</v>
      </c>
      <c r="R27" s="4"/>
      <c r="S27" s="6">
        <v>4699963500</v>
      </c>
    </row>
    <row r="28" spans="1:19">
      <c r="A28" s="1" t="s">
        <v>62</v>
      </c>
      <c r="C28" s="4" t="s">
        <v>188</v>
      </c>
      <c r="D28" s="4"/>
      <c r="E28" s="6">
        <v>5166679</v>
      </c>
      <c r="F28" s="4"/>
      <c r="G28" s="6">
        <v>2200</v>
      </c>
      <c r="H28" s="4"/>
      <c r="I28" s="6">
        <v>0</v>
      </c>
      <c r="J28" s="4"/>
      <c r="K28" s="6">
        <v>0</v>
      </c>
      <c r="L28" s="4"/>
      <c r="M28" s="6">
        <v>0</v>
      </c>
      <c r="N28" s="4"/>
      <c r="O28" s="6">
        <v>11366693800</v>
      </c>
      <c r="P28" s="4"/>
      <c r="Q28" s="6">
        <v>994585708</v>
      </c>
      <c r="R28" s="4"/>
      <c r="S28" s="6">
        <v>10372108092</v>
      </c>
    </row>
    <row r="29" spans="1:19">
      <c r="A29" s="1" t="s">
        <v>61</v>
      </c>
      <c r="C29" s="4" t="s">
        <v>190</v>
      </c>
      <c r="D29" s="4"/>
      <c r="E29" s="6">
        <v>715408</v>
      </c>
      <c r="F29" s="4"/>
      <c r="G29" s="6">
        <v>7650</v>
      </c>
      <c r="H29" s="4"/>
      <c r="I29" s="6">
        <v>0</v>
      </c>
      <c r="J29" s="4"/>
      <c r="K29" s="6">
        <v>0</v>
      </c>
      <c r="L29" s="4"/>
      <c r="M29" s="6">
        <v>0</v>
      </c>
      <c r="N29" s="4"/>
      <c r="O29" s="6">
        <v>5472871200</v>
      </c>
      <c r="P29" s="4"/>
      <c r="Q29" s="6">
        <v>0</v>
      </c>
      <c r="R29" s="4"/>
      <c r="S29" s="6">
        <v>5472871200</v>
      </c>
    </row>
    <row r="30" spans="1:19">
      <c r="A30" s="1" t="s">
        <v>55</v>
      </c>
      <c r="C30" s="4" t="s">
        <v>191</v>
      </c>
      <c r="D30" s="4"/>
      <c r="E30" s="6">
        <v>39</v>
      </c>
      <c r="F30" s="4"/>
      <c r="G30" s="6">
        <v>2400</v>
      </c>
      <c r="H30" s="4"/>
      <c r="I30" s="6">
        <v>0</v>
      </c>
      <c r="J30" s="4"/>
      <c r="K30" s="6">
        <v>0</v>
      </c>
      <c r="L30" s="4"/>
      <c r="M30" s="6">
        <v>0</v>
      </c>
      <c r="N30" s="4"/>
      <c r="O30" s="6">
        <v>93600</v>
      </c>
      <c r="P30" s="4"/>
      <c r="Q30" s="6">
        <v>0</v>
      </c>
      <c r="R30" s="4"/>
      <c r="S30" s="6">
        <v>93600</v>
      </c>
    </row>
    <row r="31" spans="1:19">
      <c r="A31" s="1" t="s">
        <v>45</v>
      </c>
      <c r="C31" s="4" t="s">
        <v>176</v>
      </c>
      <c r="D31" s="4"/>
      <c r="E31" s="6">
        <v>20714387</v>
      </c>
      <c r="F31" s="4"/>
      <c r="G31" s="6">
        <v>50</v>
      </c>
      <c r="H31" s="4"/>
      <c r="I31" s="6">
        <v>0</v>
      </c>
      <c r="J31" s="4"/>
      <c r="K31" s="6">
        <v>0</v>
      </c>
      <c r="L31" s="4"/>
      <c r="M31" s="6">
        <v>0</v>
      </c>
      <c r="N31" s="4"/>
      <c r="O31" s="6">
        <v>1035719350</v>
      </c>
      <c r="P31" s="4"/>
      <c r="Q31" s="6">
        <v>60138543</v>
      </c>
      <c r="R31" s="4"/>
      <c r="S31" s="6">
        <v>975580807</v>
      </c>
    </row>
    <row r="32" spans="1:19">
      <c r="A32" s="1" t="s">
        <v>44</v>
      </c>
      <c r="C32" s="4" t="s">
        <v>192</v>
      </c>
      <c r="D32" s="4"/>
      <c r="E32" s="6">
        <v>2765140</v>
      </c>
      <c r="F32" s="4"/>
      <c r="G32" s="6">
        <v>1200</v>
      </c>
      <c r="H32" s="4"/>
      <c r="I32" s="6">
        <v>0</v>
      </c>
      <c r="J32" s="4"/>
      <c r="K32" s="6">
        <v>0</v>
      </c>
      <c r="L32" s="4"/>
      <c r="M32" s="6">
        <v>0</v>
      </c>
      <c r="N32" s="4"/>
      <c r="O32" s="6">
        <v>3318168000</v>
      </c>
      <c r="P32" s="4"/>
      <c r="Q32" s="6">
        <v>0</v>
      </c>
      <c r="R32" s="4"/>
      <c r="S32" s="6">
        <v>3318168000</v>
      </c>
    </row>
    <row r="33" spans="1:19">
      <c r="A33" s="1" t="s">
        <v>28</v>
      </c>
      <c r="C33" s="4" t="s">
        <v>193</v>
      </c>
      <c r="D33" s="4"/>
      <c r="E33" s="6">
        <v>2732631</v>
      </c>
      <c r="F33" s="4"/>
      <c r="G33" s="6">
        <v>1800</v>
      </c>
      <c r="H33" s="4"/>
      <c r="I33" s="6">
        <v>0</v>
      </c>
      <c r="J33" s="4"/>
      <c r="K33" s="6">
        <v>0</v>
      </c>
      <c r="L33" s="4"/>
      <c r="M33" s="6">
        <v>0</v>
      </c>
      <c r="N33" s="4"/>
      <c r="O33" s="6">
        <v>4918735800</v>
      </c>
      <c r="P33" s="4"/>
      <c r="Q33" s="6">
        <v>0</v>
      </c>
      <c r="R33" s="4"/>
      <c r="S33" s="6">
        <v>4918735800</v>
      </c>
    </row>
    <row r="34" spans="1:19">
      <c r="A34" s="1" t="s">
        <v>33</v>
      </c>
      <c r="C34" s="4" t="s">
        <v>194</v>
      </c>
      <c r="D34" s="4"/>
      <c r="E34" s="6">
        <v>1091408</v>
      </c>
      <c r="F34" s="4"/>
      <c r="G34" s="6">
        <v>3000</v>
      </c>
      <c r="H34" s="4"/>
      <c r="I34" s="6">
        <v>0</v>
      </c>
      <c r="J34" s="4"/>
      <c r="K34" s="6">
        <v>0</v>
      </c>
      <c r="L34" s="4"/>
      <c r="M34" s="6">
        <v>0</v>
      </c>
      <c r="N34" s="4"/>
      <c r="O34" s="6">
        <v>3274224000</v>
      </c>
      <c r="P34" s="4"/>
      <c r="Q34" s="6">
        <v>192104696</v>
      </c>
      <c r="R34" s="4"/>
      <c r="S34" s="6">
        <v>3082119304</v>
      </c>
    </row>
    <row r="35" spans="1:19">
      <c r="A35" s="1" t="s">
        <v>15</v>
      </c>
      <c r="C35" s="4" t="s">
        <v>177</v>
      </c>
      <c r="D35" s="4"/>
      <c r="E35" s="6">
        <v>1412218</v>
      </c>
      <c r="F35" s="4"/>
      <c r="G35" s="6">
        <v>200</v>
      </c>
      <c r="H35" s="4"/>
      <c r="I35" s="6">
        <v>0</v>
      </c>
      <c r="J35" s="4"/>
      <c r="K35" s="6">
        <v>0</v>
      </c>
      <c r="L35" s="4"/>
      <c r="M35" s="6">
        <v>0</v>
      </c>
      <c r="N35" s="4"/>
      <c r="O35" s="6">
        <v>282443600</v>
      </c>
      <c r="P35" s="4"/>
      <c r="Q35" s="6">
        <v>0</v>
      </c>
      <c r="R35" s="4"/>
      <c r="S35" s="6">
        <v>282443600</v>
      </c>
    </row>
    <row r="36" spans="1:19">
      <c r="A36" s="1" t="s">
        <v>50</v>
      </c>
      <c r="C36" s="4" t="s">
        <v>176</v>
      </c>
      <c r="D36" s="4"/>
      <c r="E36" s="6">
        <v>6904845</v>
      </c>
      <c r="F36" s="4"/>
      <c r="G36" s="6">
        <v>4350</v>
      </c>
      <c r="H36" s="4"/>
      <c r="I36" s="6">
        <v>0</v>
      </c>
      <c r="J36" s="4"/>
      <c r="K36" s="6">
        <v>0</v>
      </c>
      <c r="L36" s="4"/>
      <c r="M36" s="6">
        <v>0</v>
      </c>
      <c r="N36" s="4"/>
      <c r="O36" s="6">
        <v>30036075750</v>
      </c>
      <c r="P36" s="4"/>
      <c r="Q36" s="6">
        <v>0</v>
      </c>
      <c r="R36" s="4"/>
      <c r="S36" s="6">
        <v>30036075750</v>
      </c>
    </row>
    <row r="37" spans="1:19">
      <c r="A37" s="1" t="s">
        <v>56</v>
      </c>
      <c r="C37" s="4" t="s">
        <v>195</v>
      </c>
      <c r="D37" s="4"/>
      <c r="E37" s="6">
        <v>487852</v>
      </c>
      <c r="F37" s="4"/>
      <c r="G37" s="6">
        <v>20</v>
      </c>
      <c r="H37" s="4"/>
      <c r="I37" s="6">
        <v>0</v>
      </c>
      <c r="J37" s="4"/>
      <c r="K37" s="6">
        <v>0</v>
      </c>
      <c r="L37" s="4"/>
      <c r="M37" s="6">
        <v>0</v>
      </c>
      <c r="N37" s="4"/>
      <c r="O37" s="6">
        <v>9757040</v>
      </c>
      <c r="P37" s="4"/>
      <c r="Q37" s="6">
        <v>1154819</v>
      </c>
      <c r="R37" s="4"/>
      <c r="S37" s="6">
        <v>8602221</v>
      </c>
    </row>
    <row r="38" spans="1:19">
      <c r="A38" s="1" t="s">
        <v>23</v>
      </c>
      <c r="C38" s="4" t="s">
        <v>196</v>
      </c>
      <c r="D38" s="4"/>
      <c r="E38" s="6">
        <v>619339</v>
      </c>
      <c r="F38" s="4"/>
      <c r="G38" s="6">
        <v>14350</v>
      </c>
      <c r="H38" s="4"/>
      <c r="I38" s="6">
        <v>0</v>
      </c>
      <c r="J38" s="4"/>
      <c r="K38" s="6">
        <v>0</v>
      </c>
      <c r="L38" s="4"/>
      <c r="M38" s="6">
        <v>0</v>
      </c>
      <c r="N38" s="4"/>
      <c r="O38" s="6">
        <v>8887514650</v>
      </c>
      <c r="P38" s="4"/>
      <c r="Q38" s="6">
        <v>0</v>
      </c>
      <c r="R38" s="4"/>
      <c r="S38" s="6">
        <v>8887514650</v>
      </c>
    </row>
    <row r="39" spans="1:19">
      <c r="A39" s="1" t="s">
        <v>26</v>
      </c>
      <c r="C39" s="4" t="s">
        <v>197</v>
      </c>
      <c r="D39" s="4"/>
      <c r="E39" s="6">
        <v>4594037</v>
      </c>
      <c r="F39" s="4"/>
      <c r="G39" s="6">
        <v>650</v>
      </c>
      <c r="H39" s="4"/>
      <c r="I39" s="6">
        <v>0</v>
      </c>
      <c r="J39" s="4"/>
      <c r="K39" s="6">
        <v>0</v>
      </c>
      <c r="L39" s="4"/>
      <c r="M39" s="6">
        <v>0</v>
      </c>
      <c r="N39" s="4"/>
      <c r="O39" s="6">
        <v>2986124050</v>
      </c>
      <c r="P39" s="4"/>
      <c r="Q39" s="6">
        <v>128018595</v>
      </c>
      <c r="R39" s="4"/>
      <c r="S39" s="6">
        <v>2858105455</v>
      </c>
    </row>
    <row r="40" spans="1:19">
      <c r="A40" s="1" t="s">
        <v>46</v>
      </c>
      <c r="C40" s="4" t="s">
        <v>198</v>
      </c>
      <c r="D40" s="4"/>
      <c r="E40" s="6">
        <v>15007</v>
      </c>
      <c r="F40" s="4"/>
      <c r="G40" s="6">
        <v>350</v>
      </c>
      <c r="H40" s="4"/>
      <c r="I40" s="6">
        <v>0</v>
      </c>
      <c r="J40" s="4"/>
      <c r="K40" s="6">
        <v>0</v>
      </c>
      <c r="L40" s="4"/>
      <c r="M40" s="6">
        <v>0</v>
      </c>
      <c r="N40" s="4"/>
      <c r="O40" s="6">
        <v>5252450</v>
      </c>
      <c r="P40" s="4"/>
      <c r="Q40" s="6">
        <v>0</v>
      </c>
      <c r="R40" s="4"/>
      <c r="S40" s="6">
        <v>5252450</v>
      </c>
    </row>
    <row r="41" spans="1:19">
      <c r="A41" s="1" t="s">
        <v>21</v>
      </c>
      <c r="C41" s="4" t="s">
        <v>199</v>
      </c>
      <c r="D41" s="4"/>
      <c r="E41" s="6">
        <v>2805925</v>
      </c>
      <c r="F41" s="4"/>
      <c r="G41" s="6">
        <v>1250</v>
      </c>
      <c r="H41" s="4"/>
      <c r="I41" s="6">
        <v>0</v>
      </c>
      <c r="J41" s="4"/>
      <c r="K41" s="6">
        <v>0</v>
      </c>
      <c r="L41" s="4"/>
      <c r="M41" s="6">
        <v>0</v>
      </c>
      <c r="N41" s="4"/>
      <c r="O41" s="6">
        <v>3507406250</v>
      </c>
      <c r="P41" s="4"/>
      <c r="Q41" s="6">
        <v>0</v>
      </c>
      <c r="R41" s="4"/>
      <c r="S41" s="6">
        <v>3507406250</v>
      </c>
    </row>
    <row r="42" spans="1:19">
      <c r="A42" s="1" t="s">
        <v>25</v>
      </c>
      <c r="C42" s="4" t="s">
        <v>200</v>
      </c>
      <c r="D42" s="4"/>
      <c r="E42" s="6">
        <v>562425</v>
      </c>
      <c r="F42" s="4"/>
      <c r="G42" s="6">
        <v>9400</v>
      </c>
      <c r="H42" s="4"/>
      <c r="I42" s="6">
        <v>0</v>
      </c>
      <c r="J42" s="4"/>
      <c r="K42" s="6">
        <v>0</v>
      </c>
      <c r="L42" s="4"/>
      <c r="M42" s="6">
        <v>0</v>
      </c>
      <c r="N42" s="4"/>
      <c r="O42" s="6">
        <v>5286795000</v>
      </c>
      <c r="P42" s="4"/>
      <c r="Q42" s="6">
        <v>0</v>
      </c>
      <c r="R42" s="4"/>
      <c r="S42" s="6">
        <v>5286795000</v>
      </c>
    </row>
    <row r="43" spans="1:19">
      <c r="A43" s="1" t="s">
        <v>38</v>
      </c>
      <c r="C43" s="4" t="s">
        <v>195</v>
      </c>
      <c r="D43" s="4"/>
      <c r="E43" s="6">
        <v>5354926</v>
      </c>
      <c r="F43" s="4"/>
      <c r="G43" s="6">
        <v>955</v>
      </c>
      <c r="H43" s="4"/>
      <c r="I43" s="6">
        <v>0</v>
      </c>
      <c r="J43" s="4"/>
      <c r="K43" s="6">
        <v>0</v>
      </c>
      <c r="L43" s="4"/>
      <c r="M43" s="6">
        <v>0</v>
      </c>
      <c r="N43" s="4"/>
      <c r="O43" s="6">
        <v>5113954330</v>
      </c>
      <c r="P43" s="4"/>
      <c r="Q43" s="6">
        <v>605274788</v>
      </c>
      <c r="R43" s="4"/>
      <c r="S43" s="6">
        <v>4508679542</v>
      </c>
    </row>
    <row r="44" spans="1:19">
      <c r="A44" s="1" t="s">
        <v>37</v>
      </c>
      <c r="C44" s="4" t="s">
        <v>189</v>
      </c>
      <c r="D44" s="4"/>
      <c r="E44" s="6">
        <v>2905886</v>
      </c>
      <c r="F44" s="4"/>
      <c r="G44" s="6">
        <v>1260</v>
      </c>
      <c r="H44" s="4"/>
      <c r="I44" s="6">
        <v>0</v>
      </c>
      <c r="J44" s="4"/>
      <c r="K44" s="6">
        <v>0</v>
      </c>
      <c r="L44" s="4"/>
      <c r="M44" s="6">
        <v>0</v>
      </c>
      <c r="N44" s="4"/>
      <c r="O44" s="6">
        <v>3661416160</v>
      </c>
      <c r="P44" s="4"/>
      <c r="Q44" s="6">
        <v>73719792</v>
      </c>
      <c r="R44" s="4"/>
      <c r="S44" s="6">
        <v>3587696568</v>
      </c>
    </row>
    <row r="45" spans="1:19">
      <c r="A45" s="1" t="s">
        <v>30</v>
      </c>
      <c r="C45" s="4" t="s">
        <v>201</v>
      </c>
      <c r="D45" s="4"/>
      <c r="E45" s="6">
        <v>1143913</v>
      </c>
      <c r="F45" s="4"/>
      <c r="G45" s="6">
        <v>513</v>
      </c>
      <c r="H45" s="4"/>
      <c r="I45" s="6">
        <v>0</v>
      </c>
      <c r="J45" s="4"/>
      <c r="K45" s="6">
        <v>0</v>
      </c>
      <c r="L45" s="4"/>
      <c r="M45" s="6">
        <v>0</v>
      </c>
      <c r="N45" s="4"/>
      <c r="O45" s="6">
        <v>586827369</v>
      </c>
      <c r="P45" s="4"/>
      <c r="Q45" s="6">
        <v>40767485</v>
      </c>
      <c r="R45" s="4"/>
      <c r="S45" s="6">
        <v>546059884</v>
      </c>
    </row>
    <row r="46" spans="1:19">
      <c r="A46" s="1" t="s">
        <v>34</v>
      </c>
      <c r="C46" s="4" t="s">
        <v>202</v>
      </c>
      <c r="D46" s="4"/>
      <c r="E46" s="6">
        <v>1023077</v>
      </c>
      <c r="F46" s="4"/>
      <c r="G46" s="6">
        <v>3200</v>
      </c>
      <c r="H46" s="4"/>
      <c r="I46" s="6">
        <v>0</v>
      </c>
      <c r="J46" s="4"/>
      <c r="K46" s="6">
        <v>0</v>
      </c>
      <c r="L46" s="4"/>
      <c r="M46" s="6">
        <v>0</v>
      </c>
      <c r="N46" s="4"/>
      <c r="O46" s="6">
        <v>3273846400</v>
      </c>
      <c r="P46" s="4"/>
      <c r="Q46" s="6">
        <v>65916370</v>
      </c>
      <c r="R46" s="4"/>
      <c r="S46" s="6">
        <v>3207930030</v>
      </c>
    </row>
    <row r="47" spans="1:19">
      <c r="A47" s="1" t="s">
        <v>245</v>
      </c>
      <c r="C47" s="4" t="s">
        <v>244</v>
      </c>
      <c r="D47" s="4"/>
      <c r="E47" s="6">
        <v>0</v>
      </c>
      <c r="F47" s="4"/>
      <c r="G47" s="6">
        <v>0</v>
      </c>
      <c r="H47" s="4"/>
      <c r="I47" s="6">
        <v>0</v>
      </c>
      <c r="J47" s="4"/>
      <c r="K47" s="6">
        <v>0</v>
      </c>
      <c r="L47" s="4"/>
      <c r="M47" s="6">
        <v>0</v>
      </c>
      <c r="N47" s="4"/>
      <c r="O47" s="6">
        <v>8507129797</v>
      </c>
      <c r="P47" s="4"/>
      <c r="Q47" s="6">
        <v>0</v>
      </c>
      <c r="R47" s="4"/>
      <c r="S47" s="6">
        <f>O47-Q47</f>
        <v>8507129797</v>
      </c>
    </row>
    <row r="48" spans="1:19" ht="24.75" thickBot="1">
      <c r="I48" s="8">
        <f>SUM(I8:I47)</f>
        <v>1184427650</v>
      </c>
      <c r="J48" s="4"/>
      <c r="K48" s="8">
        <f>SUM(K8:K47)</f>
        <v>86482019</v>
      </c>
      <c r="L48" s="4"/>
      <c r="M48" s="8">
        <f>SUM(M8:M47)</f>
        <v>1097945631</v>
      </c>
      <c r="N48" s="4"/>
      <c r="O48" s="8">
        <f>SUM(O8:O47)</f>
        <v>189832448395</v>
      </c>
      <c r="P48" s="4"/>
      <c r="Q48" s="8">
        <f>SUM(Q8:Q47)</f>
        <v>4199145090</v>
      </c>
      <c r="R48" s="4"/>
      <c r="S48" s="8">
        <f>SUM(S8:S47)</f>
        <v>185633303505</v>
      </c>
    </row>
    <row r="49" spans="9:17" ht="24.75" thickTop="1">
      <c r="I49" s="6"/>
      <c r="K49" s="3"/>
      <c r="O49" s="3"/>
      <c r="Q49" s="3"/>
    </row>
    <row r="50" spans="9:17">
      <c r="O50" s="3"/>
    </row>
  </sheetData>
  <mergeCells count="16">
    <mergeCell ref="A4:S4"/>
    <mergeCell ref="A3:S3"/>
    <mergeCell ref="A2:S2"/>
    <mergeCell ref="Q7"/>
    <mergeCell ref="S7"/>
    <mergeCell ref="O6:S6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Q86"/>
  <sheetViews>
    <sheetView rightToLeft="1" workbookViewId="0">
      <selection activeCell="K85" sqref="K85"/>
    </sheetView>
  </sheetViews>
  <sheetFormatPr defaultRowHeight="24"/>
  <cols>
    <col min="1" max="1" width="33.140625" style="1" bestFit="1" customWidth="1"/>
    <col min="2" max="2" width="1" style="1" customWidth="1"/>
    <col min="3" max="3" width="13.28515625" style="1" bestFit="1" customWidth="1"/>
    <col min="4" max="4" width="1" style="1" customWidth="1"/>
    <col min="5" max="5" width="19.140625" style="1" bestFit="1" customWidth="1"/>
    <col min="6" max="6" width="1" style="1" customWidth="1"/>
    <col min="7" max="7" width="19.140625" style="1" bestFit="1" customWidth="1"/>
    <col min="8" max="8" width="1" style="1" customWidth="1"/>
    <col min="9" max="9" width="34.7109375" style="1" bestFit="1" customWidth="1"/>
    <col min="10" max="10" width="1" style="1" customWidth="1"/>
    <col min="11" max="11" width="13.28515625" style="1" bestFit="1" customWidth="1"/>
    <col min="12" max="12" width="1" style="1" customWidth="1"/>
    <col min="13" max="13" width="19.140625" style="1" bestFit="1" customWidth="1"/>
    <col min="14" max="14" width="1" style="1" customWidth="1"/>
    <col min="15" max="15" width="19.140625" style="1" bestFit="1" customWidth="1"/>
    <col min="16" max="16" width="1" style="1" customWidth="1"/>
    <col min="17" max="17" width="34.710937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>
      <c r="A2" s="22" t="s">
        <v>0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</row>
    <row r="3" spans="1:17" ht="24.75">
      <c r="A3" s="22" t="s">
        <v>158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</row>
    <row r="4" spans="1:17" ht="24.75">
      <c r="A4" s="22" t="s">
        <v>2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</row>
    <row r="6" spans="1:17" ht="24.75">
      <c r="A6" s="22" t="s">
        <v>3</v>
      </c>
      <c r="C6" s="23" t="s">
        <v>160</v>
      </c>
      <c r="D6" s="23" t="s">
        <v>160</v>
      </c>
      <c r="E6" s="23" t="s">
        <v>160</v>
      </c>
      <c r="F6" s="23" t="s">
        <v>160</v>
      </c>
      <c r="G6" s="23" t="s">
        <v>160</v>
      </c>
      <c r="H6" s="23" t="s">
        <v>160</v>
      </c>
      <c r="I6" s="23" t="s">
        <v>160</v>
      </c>
      <c r="K6" s="23" t="s">
        <v>161</v>
      </c>
      <c r="L6" s="23" t="s">
        <v>161</v>
      </c>
      <c r="M6" s="23" t="s">
        <v>161</v>
      </c>
      <c r="N6" s="23" t="s">
        <v>161</v>
      </c>
      <c r="O6" s="23" t="s">
        <v>161</v>
      </c>
      <c r="P6" s="23" t="s">
        <v>161</v>
      </c>
      <c r="Q6" s="23" t="s">
        <v>161</v>
      </c>
    </row>
    <row r="7" spans="1:17" ht="24.75">
      <c r="A7" s="23" t="s">
        <v>3</v>
      </c>
      <c r="C7" s="23" t="s">
        <v>7</v>
      </c>
      <c r="E7" s="23" t="s">
        <v>203</v>
      </c>
      <c r="G7" s="23" t="s">
        <v>204</v>
      </c>
      <c r="I7" s="23" t="s">
        <v>205</v>
      </c>
      <c r="K7" s="23" t="s">
        <v>7</v>
      </c>
      <c r="M7" s="23" t="s">
        <v>203</v>
      </c>
      <c r="O7" s="23" t="s">
        <v>204</v>
      </c>
      <c r="Q7" s="23" t="s">
        <v>205</v>
      </c>
    </row>
    <row r="8" spans="1:17">
      <c r="A8" s="1" t="s">
        <v>16</v>
      </c>
      <c r="C8" s="9">
        <v>12110123</v>
      </c>
      <c r="D8" s="9"/>
      <c r="E8" s="9">
        <v>37510619165</v>
      </c>
      <c r="F8" s="9"/>
      <c r="G8" s="9">
        <v>38317169706</v>
      </c>
      <c r="H8" s="9"/>
      <c r="I8" s="9">
        <f t="shared" ref="I8:I71" si="0">E8-G8</f>
        <v>-806550541</v>
      </c>
      <c r="J8" s="9"/>
      <c r="K8" s="9">
        <v>12110123</v>
      </c>
      <c r="L8" s="9"/>
      <c r="M8" s="9">
        <v>37510619165</v>
      </c>
      <c r="N8" s="9"/>
      <c r="O8" s="9">
        <v>47995776191</v>
      </c>
      <c r="P8" s="9"/>
      <c r="Q8" s="9">
        <f>M8-O8</f>
        <v>-10485157026</v>
      </c>
    </row>
    <row r="9" spans="1:17">
      <c r="A9" s="1" t="s">
        <v>39</v>
      </c>
      <c r="C9" s="9">
        <v>3644694</v>
      </c>
      <c r="D9" s="9"/>
      <c r="E9" s="9">
        <v>17991858079</v>
      </c>
      <c r="F9" s="9"/>
      <c r="G9" s="9">
        <v>17299863537</v>
      </c>
      <c r="H9" s="9"/>
      <c r="I9" s="9">
        <f t="shared" si="0"/>
        <v>691994542</v>
      </c>
      <c r="J9" s="9"/>
      <c r="K9" s="9">
        <v>3644694</v>
      </c>
      <c r="L9" s="9"/>
      <c r="M9" s="9">
        <v>17991858079</v>
      </c>
      <c r="N9" s="9"/>
      <c r="O9" s="9">
        <v>17846937756</v>
      </c>
      <c r="P9" s="9"/>
      <c r="Q9" s="9">
        <f t="shared" ref="Q9:Q72" si="1">M9-O9</f>
        <v>144920323</v>
      </c>
    </row>
    <row r="10" spans="1:17">
      <c r="A10" s="1" t="s">
        <v>40</v>
      </c>
      <c r="C10" s="9">
        <v>3357630</v>
      </c>
      <c r="D10" s="9"/>
      <c r="E10" s="9">
        <v>12586286074</v>
      </c>
      <c r="F10" s="9"/>
      <c r="G10" s="9">
        <v>13277180059</v>
      </c>
      <c r="H10" s="9"/>
      <c r="I10" s="9">
        <f t="shared" si="0"/>
        <v>-690893985</v>
      </c>
      <c r="J10" s="9"/>
      <c r="K10" s="9">
        <v>3357630</v>
      </c>
      <c r="L10" s="9"/>
      <c r="M10" s="9">
        <v>12586286074</v>
      </c>
      <c r="N10" s="9"/>
      <c r="O10" s="9">
        <v>13359914647</v>
      </c>
      <c r="P10" s="9"/>
      <c r="Q10" s="9">
        <f t="shared" si="1"/>
        <v>-773628573</v>
      </c>
    </row>
    <row r="11" spans="1:17">
      <c r="A11" s="1" t="s">
        <v>43</v>
      </c>
      <c r="C11" s="9">
        <v>4228430</v>
      </c>
      <c r="D11" s="9"/>
      <c r="E11" s="9">
        <v>66747940963</v>
      </c>
      <c r="F11" s="9"/>
      <c r="G11" s="9">
        <v>65402894293</v>
      </c>
      <c r="H11" s="9"/>
      <c r="I11" s="9">
        <f t="shared" si="0"/>
        <v>1345046670</v>
      </c>
      <c r="J11" s="9"/>
      <c r="K11" s="9">
        <v>4228430</v>
      </c>
      <c r="L11" s="9"/>
      <c r="M11" s="9">
        <v>66747940963</v>
      </c>
      <c r="N11" s="9"/>
      <c r="O11" s="9">
        <v>73596349627</v>
      </c>
      <c r="P11" s="9"/>
      <c r="Q11" s="9">
        <f t="shared" si="1"/>
        <v>-6848408664</v>
      </c>
    </row>
    <row r="12" spans="1:17">
      <c r="A12" s="1" t="s">
        <v>57</v>
      </c>
      <c r="C12" s="9">
        <v>3384079</v>
      </c>
      <c r="D12" s="9"/>
      <c r="E12" s="9">
        <v>48541708023</v>
      </c>
      <c r="F12" s="9"/>
      <c r="G12" s="9">
        <v>49719088328</v>
      </c>
      <c r="H12" s="9"/>
      <c r="I12" s="9">
        <f t="shared" si="0"/>
        <v>-1177380305</v>
      </c>
      <c r="J12" s="9"/>
      <c r="K12" s="9">
        <v>3384079</v>
      </c>
      <c r="L12" s="9"/>
      <c r="M12" s="9">
        <v>48541708023</v>
      </c>
      <c r="N12" s="9"/>
      <c r="O12" s="9">
        <v>46725178409</v>
      </c>
      <c r="P12" s="9"/>
      <c r="Q12" s="9">
        <f t="shared" si="1"/>
        <v>1816529614</v>
      </c>
    </row>
    <row r="13" spans="1:17">
      <c r="A13" s="1" t="s">
        <v>17</v>
      </c>
      <c r="C13" s="9">
        <v>7477734</v>
      </c>
      <c r="D13" s="9"/>
      <c r="E13" s="9">
        <v>46532091681</v>
      </c>
      <c r="F13" s="9"/>
      <c r="G13" s="9">
        <v>40734163325</v>
      </c>
      <c r="H13" s="9"/>
      <c r="I13" s="9">
        <f t="shared" si="0"/>
        <v>5797928356</v>
      </c>
      <c r="J13" s="9"/>
      <c r="K13" s="9">
        <v>7477734</v>
      </c>
      <c r="L13" s="9"/>
      <c r="M13" s="9">
        <v>46532091681</v>
      </c>
      <c r="N13" s="9"/>
      <c r="O13" s="9">
        <v>36613551856</v>
      </c>
      <c r="P13" s="9"/>
      <c r="Q13" s="9">
        <f t="shared" si="1"/>
        <v>9918539825</v>
      </c>
    </row>
    <row r="14" spans="1:17">
      <c r="A14" s="1" t="s">
        <v>58</v>
      </c>
      <c r="C14" s="9">
        <v>2479103</v>
      </c>
      <c r="D14" s="9"/>
      <c r="E14" s="9">
        <v>34008062252</v>
      </c>
      <c r="F14" s="9"/>
      <c r="G14" s="9">
        <v>34599506813</v>
      </c>
      <c r="H14" s="9"/>
      <c r="I14" s="9">
        <f t="shared" si="0"/>
        <v>-591444561</v>
      </c>
      <c r="J14" s="9"/>
      <c r="K14" s="9">
        <v>2479103</v>
      </c>
      <c r="L14" s="9"/>
      <c r="M14" s="9">
        <v>34008062252</v>
      </c>
      <c r="N14" s="9"/>
      <c r="O14" s="9">
        <v>43371019915</v>
      </c>
      <c r="P14" s="9"/>
      <c r="Q14" s="9">
        <f t="shared" si="1"/>
        <v>-9362957663</v>
      </c>
    </row>
    <row r="15" spans="1:17">
      <c r="A15" s="1" t="s">
        <v>32</v>
      </c>
      <c r="C15" s="9">
        <v>589908</v>
      </c>
      <c r="D15" s="9"/>
      <c r="E15" s="9">
        <v>19257311876</v>
      </c>
      <c r="F15" s="9"/>
      <c r="G15" s="9">
        <v>19298359739</v>
      </c>
      <c r="H15" s="9"/>
      <c r="I15" s="9">
        <f t="shared" si="0"/>
        <v>-41047863</v>
      </c>
      <c r="J15" s="9"/>
      <c r="K15" s="9">
        <v>589908</v>
      </c>
      <c r="L15" s="9"/>
      <c r="M15" s="9">
        <v>19257311876</v>
      </c>
      <c r="N15" s="9"/>
      <c r="O15" s="9">
        <v>16430873288</v>
      </c>
      <c r="P15" s="9"/>
      <c r="Q15" s="9">
        <f t="shared" si="1"/>
        <v>2826438588</v>
      </c>
    </row>
    <row r="16" spans="1:17">
      <c r="A16" s="1" t="s">
        <v>24</v>
      </c>
      <c r="C16" s="9">
        <v>1663269</v>
      </c>
      <c r="D16" s="9"/>
      <c r="E16" s="9">
        <v>114314178068</v>
      </c>
      <c r="F16" s="9"/>
      <c r="G16" s="9">
        <v>113900834931</v>
      </c>
      <c r="H16" s="9"/>
      <c r="I16" s="9">
        <f t="shared" si="0"/>
        <v>413343137</v>
      </c>
      <c r="J16" s="9"/>
      <c r="K16" s="9">
        <v>1663269</v>
      </c>
      <c r="L16" s="9"/>
      <c r="M16" s="9">
        <v>114314178068</v>
      </c>
      <c r="N16" s="9"/>
      <c r="O16" s="9">
        <v>103716060026</v>
      </c>
      <c r="P16" s="9"/>
      <c r="Q16" s="9">
        <f t="shared" si="1"/>
        <v>10598118042</v>
      </c>
    </row>
    <row r="17" spans="1:17">
      <c r="A17" s="1" t="s">
        <v>60</v>
      </c>
      <c r="C17" s="9">
        <v>621795</v>
      </c>
      <c r="D17" s="9"/>
      <c r="E17" s="9">
        <v>2709729881</v>
      </c>
      <c r="F17" s="9"/>
      <c r="G17" s="9">
        <v>2853127995</v>
      </c>
      <c r="H17" s="9"/>
      <c r="I17" s="9">
        <f t="shared" si="0"/>
        <v>-143398114</v>
      </c>
      <c r="J17" s="9"/>
      <c r="K17" s="9">
        <v>621795</v>
      </c>
      <c r="L17" s="9"/>
      <c r="M17" s="9">
        <v>2709729881</v>
      </c>
      <c r="N17" s="9"/>
      <c r="O17" s="9">
        <v>2398827935</v>
      </c>
      <c r="P17" s="9"/>
      <c r="Q17" s="9">
        <f t="shared" si="1"/>
        <v>310901946</v>
      </c>
    </row>
    <row r="18" spans="1:17">
      <c r="A18" s="1" t="s">
        <v>29</v>
      </c>
      <c r="C18" s="9">
        <v>20435991</v>
      </c>
      <c r="D18" s="9"/>
      <c r="E18" s="9">
        <v>87453478454</v>
      </c>
      <c r="F18" s="9"/>
      <c r="G18" s="9">
        <v>91272585063</v>
      </c>
      <c r="H18" s="9"/>
      <c r="I18" s="9">
        <f t="shared" si="0"/>
        <v>-3819106609</v>
      </c>
      <c r="J18" s="9"/>
      <c r="K18" s="9">
        <v>20435991</v>
      </c>
      <c r="L18" s="9"/>
      <c r="M18" s="9">
        <v>87453478454</v>
      </c>
      <c r="N18" s="9"/>
      <c r="O18" s="9">
        <v>113078318658</v>
      </c>
      <c r="P18" s="9"/>
      <c r="Q18" s="9">
        <f t="shared" si="1"/>
        <v>-25624840204</v>
      </c>
    </row>
    <row r="19" spans="1:17">
      <c r="A19" s="1" t="s">
        <v>27</v>
      </c>
      <c r="C19" s="9">
        <v>3692232</v>
      </c>
      <c r="D19" s="9"/>
      <c r="E19" s="9">
        <v>65807819527</v>
      </c>
      <c r="F19" s="9"/>
      <c r="G19" s="9">
        <v>66835493228</v>
      </c>
      <c r="H19" s="9"/>
      <c r="I19" s="9">
        <f t="shared" si="0"/>
        <v>-1027673701</v>
      </c>
      <c r="J19" s="9"/>
      <c r="K19" s="9">
        <v>3692232</v>
      </c>
      <c r="L19" s="9"/>
      <c r="M19" s="9">
        <v>65807819527</v>
      </c>
      <c r="N19" s="9"/>
      <c r="O19" s="9">
        <v>69310910167</v>
      </c>
      <c r="P19" s="9"/>
      <c r="Q19" s="9">
        <f t="shared" si="1"/>
        <v>-3503090640</v>
      </c>
    </row>
    <row r="20" spans="1:17">
      <c r="A20" s="1" t="s">
        <v>42</v>
      </c>
      <c r="C20" s="9">
        <v>6291977</v>
      </c>
      <c r="D20" s="9"/>
      <c r="E20" s="9">
        <v>85249376613</v>
      </c>
      <c r="F20" s="9"/>
      <c r="G20" s="9">
        <v>84623922639</v>
      </c>
      <c r="H20" s="9"/>
      <c r="I20" s="9">
        <f t="shared" si="0"/>
        <v>625453974</v>
      </c>
      <c r="J20" s="9"/>
      <c r="K20" s="9">
        <v>6291977</v>
      </c>
      <c r="L20" s="9"/>
      <c r="M20" s="9">
        <v>85249376613</v>
      </c>
      <c r="N20" s="9"/>
      <c r="O20" s="9">
        <v>78994836876</v>
      </c>
      <c r="P20" s="9"/>
      <c r="Q20" s="9">
        <f t="shared" si="1"/>
        <v>6254539737</v>
      </c>
    </row>
    <row r="21" spans="1:17">
      <c r="A21" s="1" t="s">
        <v>41</v>
      </c>
      <c r="C21" s="9">
        <v>5802574</v>
      </c>
      <c r="D21" s="9"/>
      <c r="E21" s="9">
        <v>62756369689</v>
      </c>
      <c r="F21" s="9"/>
      <c r="G21" s="9">
        <v>62756369689</v>
      </c>
      <c r="H21" s="9"/>
      <c r="I21" s="9">
        <f t="shared" si="0"/>
        <v>0</v>
      </c>
      <c r="J21" s="9"/>
      <c r="K21" s="9">
        <v>5802574</v>
      </c>
      <c r="L21" s="9"/>
      <c r="M21" s="9">
        <v>62756369689</v>
      </c>
      <c r="N21" s="9"/>
      <c r="O21" s="9">
        <v>67370808637</v>
      </c>
      <c r="P21" s="9"/>
      <c r="Q21" s="9">
        <f t="shared" si="1"/>
        <v>-4614438948</v>
      </c>
    </row>
    <row r="22" spans="1:17">
      <c r="A22" s="1" t="s">
        <v>54</v>
      </c>
      <c r="C22" s="9">
        <v>9516589</v>
      </c>
      <c r="D22" s="9"/>
      <c r="E22" s="9">
        <v>46202470502</v>
      </c>
      <c r="F22" s="9"/>
      <c r="G22" s="9">
        <v>47489025783</v>
      </c>
      <c r="H22" s="9"/>
      <c r="I22" s="9">
        <f t="shared" si="0"/>
        <v>-1286555281</v>
      </c>
      <c r="J22" s="9"/>
      <c r="K22" s="9">
        <v>9516589</v>
      </c>
      <c r="L22" s="9"/>
      <c r="M22" s="9">
        <v>46202470502</v>
      </c>
      <c r="N22" s="9"/>
      <c r="O22" s="9">
        <v>57213511392</v>
      </c>
      <c r="P22" s="9"/>
      <c r="Q22" s="9">
        <f t="shared" si="1"/>
        <v>-11011040890</v>
      </c>
    </row>
    <row r="23" spans="1:17">
      <c r="A23" s="1" t="s">
        <v>51</v>
      </c>
      <c r="C23" s="9">
        <v>14571529</v>
      </c>
      <c r="D23" s="9"/>
      <c r="E23" s="9">
        <v>32069410083</v>
      </c>
      <c r="F23" s="9"/>
      <c r="G23" s="9">
        <v>32808136331</v>
      </c>
      <c r="H23" s="9"/>
      <c r="I23" s="9">
        <f t="shared" si="0"/>
        <v>-738726248</v>
      </c>
      <c r="J23" s="9"/>
      <c r="K23" s="9">
        <v>14571529</v>
      </c>
      <c r="L23" s="9"/>
      <c r="M23" s="9">
        <v>32069410083</v>
      </c>
      <c r="N23" s="9"/>
      <c r="O23" s="9">
        <v>49217922474</v>
      </c>
      <c r="P23" s="9"/>
      <c r="Q23" s="9">
        <f t="shared" si="1"/>
        <v>-17148512391</v>
      </c>
    </row>
    <row r="24" spans="1:17">
      <c r="A24" s="1" t="s">
        <v>48</v>
      </c>
      <c r="C24" s="9">
        <v>754942</v>
      </c>
      <c r="D24" s="9"/>
      <c r="E24" s="9">
        <v>24809880144</v>
      </c>
      <c r="F24" s="9"/>
      <c r="G24" s="9">
        <v>27076239431</v>
      </c>
      <c r="H24" s="9"/>
      <c r="I24" s="9">
        <f t="shared" si="0"/>
        <v>-2266359287</v>
      </c>
      <c r="J24" s="9"/>
      <c r="K24" s="9">
        <v>754942</v>
      </c>
      <c r="L24" s="9"/>
      <c r="M24" s="9">
        <v>24809880144</v>
      </c>
      <c r="N24" s="9"/>
      <c r="O24" s="9">
        <v>36579806598</v>
      </c>
      <c r="P24" s="9"/>
      <c r="Q24" s="9">
        <f t="shared" si="1"/>
        <v>-11769926454</v>
      </c>
    </row>
    <row r="25" spans="1:17">
      <c r="A25" s="1" t="s">
        <v>64</v>
      </c>
      <c r="C25" s="9">
        <v>4815427</v>
      </c>
      <c r="D25" s="9"/>
      <c r="E25" s="9">
        <v>77067080870</v>
      </c>
      <c r="F25" s="9"/>
      <c r="G25" s="9">
        <v>81470914063</v>
      </c>
      <c r="H25" s="9"/>
      <c r="I25" s="9">
        <f t="shared" si="0"/>
        <v>-4403833193</v>
      </c>
      <c r="J25" s="9"/>
      <c r="K25" s="9">
        <v>4815427</v>
      </c>
      <c r="L25" s="9"/>
      <c r="M25" s="9">
        <v>77067080870</v>
      </c>
      <c r="N25" s="9"/>
      <c r="O25" s="9">
        <v>88411738107</v>
      </c>
      <c r="P25" s="9"/>
      <c r="Q25" s="9">
        <f t="shared" si="1"/>
        <v>-11344657237</v>
      </c>
    </row>
    <row r="26" spans="1:17">
      <c r="A26" s="1" t="s">
        <v>52</v>
      </c>
      <c r="C26" s="9">
        <v>1146320</v>
      </c>
      <c r="D26" s="9"/>
      <c r="E26" s="9">
        <v>19587994617</v>
      </c>
      <c r="F26" s="9"/>
      <c r="G26" s="9">
        <v>20590754085</v>
      </c>
      <c r="H26" s="9"/>
      <c r="I26" s="9">
        <f t="shared" si="0"/>
        <v>-1002759468</v>
      </c>
      <c r="J26" s="9"/>
      <c r="K26" s="9">
        <v>1146320</v>
      </c>
      <c r="L26" s="9"/>
      <c r="M26" s="9">
        <v>19587994617</v>
      </c>
      <c r="N26" s="9"/>
      <c r="O26" s="9">
        <v>23097652756</v>
      </c>
      <c r="P26" s="9"/>
      <c r="Q26" s="9">
        <f t="shared" si="1"/>
        <v>-3509658139</v>
      </c>
    </row>
    <row r="27" spans="1:17">
      <c r="A27" s="1" t="s">
        <v>18</v>
      </c>
      <c r="C27" s="9">
        <v>800654</v>
      </c>
      <c r="D27" s="9"/>
      <c r="E27" s="9">
        <v>56945937277</v>
      </c>
      <c r="F27" s="9"/>
      <c r="G27" s="9">
        <v>57741827386</v>
      </c>
      <c r="H27" s="9"/>
      <c r="I27" s="9">
        <f t="shared" si="0"/>
        <v>-795890109</v>
      </c>
      <c r="J27" s="9"/>
      <c r="K27" s="9">
        <v>800654</v>
      </c>
      <c r="L27" s="9"/>
      <c r="M27" s="9">
        <v>56945937277</v>
      </c>
      <c r="N27" s="9"/>
      <c r="O27" s="9">
        <v>67093536164</v>
      </c>
      <c r="P27" s="9"/>
      <c r="Q27" s="9">
        <f t="shared" si="1"/>
        <v>-10147598887</v>
      </c>
    </row>
    <row r="28" spans="1:17">
      <c r="A28" s="1" t="s">
        <v>47</v>
      </c>
      <c r="C28" s="9">
        <v>824555</v>
      </c>
      <c r="D28" s="9"/>
      <c r="E28" s="9">
        <v>46580646859</v>
      </c>
      <c r="F28" s="9"/>
      <c r="G28" s="9">
        <v>49506793424</v>
      </c>
      <c r="H28" s="9"/>
      <c r="I28" s="9">
        <f t="shared" si="0"/>
        <v>-2926146565</v>
      </c>
      <c r="J28" s="9"/>
      <c r="K28" s="9">
        <v>824555</v>
      </c>
      <c r="L28" s="9"/>
      <c r="M28" s="9">
        <v>46580646859</v>
      </c>
      <c r="N28" s="9"/>
      <c r="O28" s="9">
        <v>42859440863</v>
      </c>
      <c r="P28" s="9"/>
      <c r="Q28" s="9">
        <f t="shared" si="1"/>
        <v>3721205996</v>
      </c>
    </row>
    <row r="29" spans="1:17">
      <c r="A29" s="1" t="s">
        <v>61</v>
      </c>
      <c r="C29" s="9">
        <v>715408</v>
      </c>
      <c r="D29" s="9"/>
      <c r="E29" s="9">
        <v>32428500301</v>
      </c>
      <c r="F29" s="9"/>
      <c r="G29" s="9">
        <v>33246324322</v>
      </c>
      <c r="H29" s="9"/>
      <c r="I29" s="9">
        <f t="shared" si="0"/>
        <v>-817824021</v>
      </c>
      <c r="J29" s="9"/>
      <c r="K29" s="9">
        <v>715408</v>
      </c>
      <c r="L29" s="9"/>
      <c r="M29" s="9">
        <v>32428500301</v>
      </c>
      <c r="N29" s="9"/>
      <c r="O29" s="9">
        <v>29086089086</v>
      </c>
      <c r="P29" s="9"/>
      <c r="Q29" s="9">
        <f t="shared" si="1"/>
        <v>3342411215</v>
      </c>
    </row>
    <row r="30" spans="1:17">
      <c r="A30" s="1" t="s">
        <v>62</v>
      </c>
      <c r="C30" s="9">
        <v>5166679</v>
      </c>
      <c r="D30" s="9"/>
      <c r="E30" s="9">
        <v>67999809321</v>
      </c>
      <c r="F30" s="9"/>
      <c r="G30" s="9">
        <v>71030012305</v>
      </c>
      <c r="H30" s="9"/>
      <c r="I30" s="9">
        <f t="shared" si="0"/>
        <v>-3030202984</v>
      </c>
      <c r="J30" s="9"/>
      <c r="K30" s="9">
        <v>5166679</v>
      </c>
      <c r="L30" s="9"/>
      <c r="M30" s="9">
        <v>67999809321</v>
      </c>
      <c r="N30" s="9"/>
      <c r="O30" s="9">
        <v>87362292791</v>
      </c>
      <c r="P30" s="9"/>
      <c r="Q30" s="9">
        <f t="shared" si="1"/>
        <v>-19362483470</v>
      </c>
    </row>
    <row r="31" spans="1:17">
      <c r="A31" s="1" t="s">
        <v>59</v>
      </c>
      <c r="C31" s="9">
        <v>4142787</v>
      </c>
      <c r="D31" s="9"/>
      <c r="E31" s="9">
        <v>127085720699</v>
      </c>
      <c r="F31" s="9"/>
      <c r="G31" s="9">
        <v>130122342862</v>
      </c>
      <c r="H31" s="9"/>
      <c r="I31" s="9">
        <f t="shared" si="0"/>
        <v>-3036622163</v>
      </c>
      <c r="J31" s="9"/>
      <c r="K31" s="9">
        <v>4142787</v>
      </c>
      <c r="L31" s="9"/>
      <c r="M31" s="9">
        <v>127085720699</v>
      </c>
      <c r="N31" s="9"/>
      <c r="O31" s="9">
        <v>113618861756</v>
      </c>
      <c r="P31" s="9"/>
      <c r="Q31" s="9">
        <f t="shared" si="1"/>
        <v>13466858943</v>
      </c>
    </row>
    <row r="32" spans="1:17">
      <c r="A32" s="1" t="s">
        <v>20</v>
      </c>
      <c r="C32" s="9">
        <v>282524</v>
      </c>
      <c r="D32" s="9"/>
      <c r="E32" s="9">
        <v>52475511224</v>
      </c>
      <c r="F32" s="9"/>
      <c r="G32" s="9">
        <v>52888350407</v>
      </c>
      <c r="H32" s="9"/>
      <c r="I32" s="9">
        <f t="shared" si="0"/>
        <v>-412839183</v>
      </c>
      <c r="J32" s="9"/>
      <c r="K32" s="9">
        <v>282524</v>
      </c>
      <c r="L32" s="9"/>
      <c r="M32" s="9">
        <v>52475511224</v>
      </c>
      <c r="N32" s="9"/>
      <c r="O32" s="9">
        <v>44227152836</v>
      </c>
      <c r="P32" s="9"/>
      <c r="Q32" s="9">
        <f t="shared" si="1"/>
        <v>8248358388</v>
      </c>
    </row>
    <row r="33" spans="1:17">
      <c r="A33" s="1" t="s">
        <v>55</v>
      </c>
      <c r="C33" s="9">
        <v>39</v>
      </c>
      <c r="D33" s="9"/>
      <c r="E33" s="9">
        <v>412878</v>
      </c>
      <c r="F33" s="9"/>
      <c r="G33" s="9">
        <v>428773</v>
      </c>
      <c r="H33" s="9"/>
      <c r="I33" s="9">
        <f t="shared" si="0"/>
        <v>-15895</v>
      </c>
      <c r="J33" s="9"/>
      <c r="K33" s="9">
        <v>39</v>
      </c>
      <c r="L33" s="9"/>
      <c r="M33" s="9">
        <v>412878</v>
      </c>
      <c r="N33" s="9"/>
      <c r="O33" s="9">
        <v>586171</v>
      </c>
      <c r="P33" s="9"/>
      <c r="Q33" s="9">
        <f t="shared" si="1"/>
        <v>-173293</v>
      </c>
    </row>
    <row r="34" spans="1:17">
      <c r="A34" s="1" t="s">
        <v>45</v>
      </c>
      <c r="C34" s="9">
        <v>20714387</v>
      </c>
      <c r="D34" s="9"/>
      <c r="E34" s="9">
        <v>23597442311</v>
      </c>
      <c r="F34" s="9"/>
      <c r="G34" s="9">
        <v>27056753226</v>
      </c>
      <c r="H34" s="9"/>
      <c r="I34" s="9">
        <f t="shared" si="0"/>
        <v>-3459310915</v>
      </c>
      <c r="J34" s="9"/>
      <c r="K34" s="9">
        <v>20714387</v>
      </c>
      <c r="L34" s="9"/>
      <c r="M34" s="9">
        <v>23597442311</v>
      </c>
      <c r="N34" s="9"/>
      <c r="O34" s="9">
        <v>28395177091</v>
      </c>
      <c r="P34" s="9"/>
      <c r="Q34" s="9">
        <f t="shared" si="1"/>
        <v>-4797734780</v>
      </c>
    </row>
    <row r="35" spans="1:17">
      <c r="A35" s="1" t="s">
        <v>63</v>
      </c>
      <c r="C35" s="9">
        <v>12500000</v>
      </c>
      <c r="D35" s="9"/>
      <c r="E35" s="9">
        <v>39264975000</v>
      </c>
      <c r="F35" s="9"/>
      <c r="G35" s="9">
        <v>38755524375</v>
      </c>
      <c r="H35" s="9"/>
      <c r="I35" s="9">
        <f t="shared" si="0"/>
        <v>509450625</v>
      </c>
      <c r="J35" s="9"/>
      <c r="K35" s="9">
        <v>12500000</v>
      </c>
      <c r="L35" s="9"/>
      <c r="M35" s="9">
        <v>39264975000</v>
      </c>
      <c r="N35" s="9"/>
      <c r="O35" s="9">
        <v>39010252287</v>
      </c>
      <c r="P35" s="9"/>
      <c r="Q35" s="9">
        <f t="shared" si="1"/>
        <v>254722713</v>
      </c>
    </row>
    <row r="36" spans="1:17">
      <c r="A36" s="1" t="s">
        <v>44</v>
      </c>
      <c r="C36" s="9">
        <v>2765140</v>
      </c>
      <c r="D36" s="9"/>
      <c r="E36" s="9">
        <v>30510430328</v>
      </c>
      <c r="F36" s="9"/>
      <c r="G36" s="9">
        <v>31637392169</v>
      </c>
      <c r="H36" s="9"/>
      <c r="I36" s="9">
        <f t="shared" si="0"/>
        <v>-1126961841</v>
      </c>
      <c r="J36" s="9"/>
      <c r="K36" s="9">
        <v>2765140</v>
      </c>
      <c r="L36" s="9"/>
      <c r="M36" s="9">
        <v>30510430328</v>
      </c>
      <c r="N36" s="9"/>
      <c r="O36" s="9">
        <v>35045764565</v>
      </c>
      <c r="P36" s="9"/>
      <c r="Q36" s="9">
        <f t="shared" si="1"/>
        <v>-4535334237</v>
      </c>
    </row>
    <row r="37" spans="1:17">
      <c r="A37" s="1" t="s">
        <v>28</v>
      </c>
      <c r="C37" s="9">
        <v>2732631</v>
      </c>
      <c r="D37" s="9"/>
      <c r="E37" s="9">
        <v>39034263420</v>
      </c>
      <c r="F37" s="9"/>
      <c r="G37" s="9">
        <v>40582595372</v>
      </c>
      <c r="H37" s="9"/>
      <c r="I37" s="9">
        <f t="shared" si="0"/>
        <v>-1548331952</v>
      </c>
      <c r="J37" s="9"/>
      <c r="K37" s="9">
        <v>2732631</v>
      </c>
      <c r="L37" s="9"/>
      <c r="M37" s="9">
        <v>39034263420</v>
      </c>
      <c r="N37" s="9"/>
      <c r="O37" s="9">
        <v>55413985649</v>
      </c>
      <c r="P37" s="9"/>
      <c r="Q37" s="9">
        <f t="shared" si="1"/>
        <v>-16379722229</v>
      </c>
    </row>
    <row r="38" spans="1:17">
      <c r="A38" s="1" t="s">
        <v>33</v>
      </c>
      <c r="C38" s="9">
        <v>1091408</v>
      </c>
      <c r="D38" s="9"/>
      <c r="E38" s="9">
        <v>11424145708</v>
      </c>
      <c r="F38" s="9"/>
      <c r="G38" s="9">
        <v>12704344373</v>
      </c>
      <c r="H38" s="9"/>
      <c r="I38" s="9">
        <f t="shared" si="0"/>
        <v>-1280198665</v>
      </c>
      <c r="J38" s="9"/>
      <c r="K38" s="9">
        <v>1091408</v>
      </c>
      <c r="L38" s="9"/>
      <c r="M38" s="9">
        <v>11424145708</v>
      </c>
      <c r="N38" s="9"/>
      <c r="O38" s="9">
        <v>5210526403</v>
      </c>
      <c r="P38" s="9"/>
      <c r="Q38" s="9">
        <f t="shared" si="1"/>
        <v>6213619305</v>
      </c>
    </row>
    <row r="39" spans="1:17">
      <c r="A39" s="1" t="s">
        <v>15</v>
      </c>
      <c r="C39" s="9">
        <v>1977105</v>
      </c>
      <c r="D39" s="9"/>
      <c r="E39" s="9">
        <v>7710033626</v>
      </c>
      <c r="F39" s="9"/>
      <c r="G39" s="9">
        <v>7627489295</v>
      </c>
      <c r="H39" s="9"/>
      <c r="I39" s="9">
        <f t="shared" si="0"/>
        <v>82544331</v>
      </c>
      <c r="J39" s="9"/>
      <c r="K39" s="9">
        <v>1977105</v>
      </c>
      <c r="L39" s="9"/>
      <c r="M39" s="9">
        <v>7710033626</v>
      </c>
      <c r="N39" s="9"/>
      <c r="O39" s="9">
        <v>7664831553</v>
      </c>
      <c r="P39" s="9"/>
      <c r="Q39" s="9">
        <f t="shared" si="1"/>
        <v>45202073</v>
      </c>
    </row>
    <row r="40" spans="1:17">
      <c r="A40" s="1" t="s">
        <v>22</v>
      </c>
      <c r="C40" s="9">
        <v>114343</v>
      </c>
      <c r="D40" s="9"/>
      <c r="E40" s="9">
        <v>4224841040</v>
      </c>
      <c r="F40" s="9"/>
      <c r="G40" s="9">
        <v>4245300319</v>
      </c>
      <c r="H40" s="9"/>
      <c r="I40" s="9">
        <f t="shared" si="0"/>
        <v>-20459279</v>
      </c>
      <c r="J40" s="9"/>
      <c r="K40" s="9">
        <v>114343</v>
      </c>
      <c r="L40" s="9"/>
      <c r="M40" s="9">
        <v>4224841040</v>
      </c>
      <c r="N40" s="9"/>
      <c r="O40" s="9">
        <v>4811340361</v>
      </c>
      <c r="P40" s="9"/>
      <c r="Q40" s="9">
        <f t="shared" si="1"/>
        <v>-586499321</v>
      </c>
    </row>
    <row r="41" spans="1:17">
      <c r="A41" s="1" t="s">
        <v>50</v>
      </c>
      <c r="C41" s="9">
        <v>6904845</v>
      </c>
      <c r="D41" s="9"/>
      <c r="E41" s="9">
        <v>96573119693</v>
      </c>
      <c r="F41" s="9"/>
      <c r="G41" s="9">
        <v>115723013364</v>
      </c>
      <c r="H41" s="9"/>
      <c r="I41" s="9">
        <f t="shared" si="0"/>
        <v>-19149893671</v>
      </c>
      <c r="J41" s="9"/>
      <c r="K41" s="9">
        <v>6904845</v>
      </c>
      <c r="L41" s="9"/>
      <c r="M41" s="9">
        <v>96573119693</v>
      </c>
      <c r="N41" s="9"/>
      <c r="O41" s="9">
        <v>76942762740</v>
      </c>
      <c r="P41" s="9"/>
      <c r="Q41" s="9">
        <f t="shared" si="1"/>
        <v>19630356953</v>
      </c>
    </row>
    <row r="42" spans="1:17">
      <c r="A42" s="1" t="s">
        <v>56</v>
      </c>
      <c r="C42" s="9">
        <v>487852</v>
      </c>
      <c r="D42" s="9"/>
      <c r="E42" s="9">
        <v>893761524</v>
      </c>
      <c r="F42" s="9"/>
      <c r="G42" s="9">
        <v>955350082</v>
      </c>
      <c r="H42" s="9"/>
      <c r="I42" s="9">
        <f t="shared" si="0"/>
        <v>-61588558</v>
      </c>
      <c r="J42" s="9"/>
      <c r="K42" s="9">
        <v>487852</v>
      </c>
      <c r="L42" s="9"/>
      <c r="M42" s="9">
        <v>893761524</v>
      </c>
      <c r="N42" s="9"/>
      <c r="O42" s="9">
        <v>1063978721</v>
      </c>
      <c r="P42" s="9"/>
      <c r="Q42" s="9">
        <f t="shared" si="1"/>
        <v>-170217197</v>
      </c>
    </row>
    <row r="43" spans="1:17">
      <c r="A43" s="1" t="s">
        <v>23</v>
      </c>
      <c r="C43" s="9">
        <v>619339</v>
      </c>
      <c r="D43" s="9"/>
      <c r="E43" s="9">
        <v>69254910917</v>
      </c>
      <c r="F43" s="9"/>
      <c r="G43" s="9">
        <v>71483578154</v>
      </c>
      <c r="H43" s="9"/>
      <c r="I43" s="9">
        <f t="shared" si="0"/>
        <v>-2228667237</v>
      </c>
      <c r="J43" s="9"/>
      <c r="K43" s="9">
        <v>619339</v>
      </c>
      <c r="L43" s="9"/>
      <c r="M43" s="9">
        <v>69254910917</v>
      </c>
      <c r="N43" s="9"/>
      <c r="O43" s="9">
        <v>67081652534</v>
      </c>
      <c r="P43" s="9"/>
      <c r="Q43" s="9">
        <f t="shared" si="1"/>
        <v>2173258383</v>
      </c>
    </row>
    <row r="44" spans="1:17">
      <c r="A44" s="1" t="s">
        <v>26</v>
      </c>
      <c r="C44" s="9">
        <v>4594037</v>
      </c>
      <c r="D44" s="9"/>
      <c r="E44" s="9">
        <v>22778711969</v>
      </c>
      <c r="F44" s="9"/>
      <c r="G44" s="9">
        <v>22833512399</v>
      </c>
      <c r="H44" s="9"/>
      <c r="I44" s="9">
        <f t="shared" si="0"/>
        <v>-54800430</v>
      </c>
      <c r="J44" s="9"/>
      <c r="K44" s="9">
        <v>4594037</v>
      </c>
      <c r="L44" s="9"/>
      <c r="M44" s="9">
        <v>22778711969</v>
      </c>
      <c r="N44" s="9"/>
      <c r="O44" s="9">
        <v>18349010564</v>
      </c>
      <c r="P44" s="9"/>
      <c r="Q44" s="9">
        <f t="shared" si="1"/>
        <v>4429701405</v>
      </c>
    </row>
    <row r="45" spans="1:17">
      <c r="A45" s="1" t="s">
        <v>31</v>
      </c>
      <c r="C45" s="9">
        <v>1091408</v>
      </c>
      <c r="D45" s="9"/>
      <c r="E45" s="9">
        <v>9539649878</v>
      </c>
      <c r="F45" s="9"/>
      <c r="G45" s="9">
        <v>10414090660</v>
      </c>
      <c r="H45" s="9"/>
      <c r="I45" s="9">
        <f t="shared" si="0"/>
        <v>-874440782</v>
      </c>
      <c r="J45" s="9"/>
      <c r="K45" s="9">
        <v>1091408</v>
      </c>
      <c r="L45" s="9"/>
      <c r="M45" s="9">
        <v>9539649878</v>
      </c>
      <c r="N45" s="9"/>
      <c r="O45" s="9">
        <v>17192950224</v>
      </c>
      <c r="P45" s="9"/>
      <c r="Q45" s="9">
        <f t="shared" si="1"/>
        <v>-7653300346</v>
      </c>
    </row>
    <row r="46" spans="1:17">
      <c r="A46" s="1" t="s">
        <v>46</v>
      </c>
      <c r="C46" s="9">
        <v>15007</v>
      </c>
      <c r="D46" s="9"/>
      <c r="E46" s="9">
        <v>172299531</v>
      </c>
      <c r="F46" s="9"/>
      <c r="G46" s="9">
        <v>174686364</v>
      </c>
      <c r="H46" s="9"/>
      <c r="I46" s="9">
        <f t="shared" si="0"/>
        <v>-2386833</v>
      </c>
      <c r="J46" s="9"/>
      <c r="K46" s="9">
        <v>15007</v>
      </c>
      <c r="L46" s="9"/>
      <c r="M46" s="9">
        <v>172299531</v>
      </c>
      <c r="N46" s="9"/>
      <c r="O46" s="9">
        <v>205715198</v>
      </c>
      <c r="P46" s="9"/>
      <c r="Q46" s="9">
        <f t="shared" si="1"/>
        <v>-33415667</v>
      </c>
    </row>
    <row r="47" spans="1:17">
      <c r="A47" s="1" t="s">
        <v>21</v>
      </c>
      <c r="C47" s="9">
        <v>2805925</v>
      </c>
      <c r="D47" s="9"/>
      <c r="E47" s="9">
        <v>24210514197</v>
      </c>
      <c r="F47" s="9"/>
      <c r="G47" s="9">
        <v>24852037039</v>
      </c>
      <c r="H47" s="9"/>
      <c r="I47" s="9">
        <f t="shared" si="0"/>
        <v>-641522842</v>
      </c>
      <c r="J47" s="9"/>
      <c r="K47" s="9">
        <v>2805925</v>
      </c>
      <c r="L47" s="9"/>
      <c r="M47" s="9">
        <v>24210514197</v>
      </c>
      <c r="N47" s="9"/>
      <c r="O47" s="9">
        <v>29649512202</v>
      </c>
      <c r="P47" s="9"/>
      <c r="Q47" s="9">
        <f t="shared" si="1"/>
        <v>-5438998005</v>
      </c>
    </row>
    <row r="48" spans="1:17">
      <c r="A48" s="1" t="s">
        <v>25</v>
      </c>
      <c r="C48" s="9">
        <v>562425</v>
      </c>
      <c r="D48" s="9"/>
      <c r="E48" s="9">
        <v>36200337488</v>
      </c>
      <c r="F48" s="9"/>
      <c r="G48" s="9">
        <v>37709849630</v>
      </c>
      <c r="H48" s="9"/>
      <c r="I48" s="9">
        <f t="shared" si="0"/>
        <v>-1509512142</v>
      </c>
      <c r="J48" s="9"/>
      <c r="K48" s="9">
        <v>562425</v>
      </c>
      <c r="L48" s="9"/>
      <c r="M48" s="9">
        <v>36200337488</v>
      </c>
      <c r="N48" s="9"/>
      <c r="O48" s="9">
        <v>42797464629</v>
      </c>
      <c r="P48" s="9"/>
      <c r="Q48" s="9">
        <f t="shared" si="1"/>
        <v>-6597127141</v>
      </c>
    </row>
    <row r="49" spans="1:17">
      <c r="A49" s="1" t="s">
        <v>38</v>
      </c>
      <c r="C49" s="9">
        <v>8924876</v>
      </c>
      <c r="D49" s="9"/>
      <c r="E49" s="9">
        <v>26473370595</v>
      </c>
      <c r="F49" s="9"/>
      <c r="G49" s="9">
        <v>29019569443</v>
      </c>
      <c r="H49" s="9"/>
      <c r="I49" s="9">
        <f t="shared" si="0"/>
        <v>-2546198848</v>
      </c>
      <c r="J49" s="9"/>
      <c r="K49" s="9">
        <v>8924876</v>
      </c>
      <c r="L49" s="9"/>
      <c r="M49" s="9">
        <v>26473370595</v>
      </c>
      <c r="N49" s="9"/>
      <c r="O49" s="9">
        <v>34017877168</v>
      </c>
      <c r="P49" s="9"/>
      <c r="Q49" s="9">
        <f t="shared" si="1"/>
        <v>-7544506573</v>
      </c>
    </row>
    <row r="50" spans="1:17">
      <c r="A50" s="1" t="s">
        <v>36</v>
      </c>
      <c r="C50" s="9">
        <v>17656929</v>
      </c>
      <c r="D50" s="9"/>
      <c r="E50" s="9">
        <v>15340334618</v>
      </c>
      <c r="F50" s="9"/>
      <c r="G50" s="9">
        <v>16007305688</v>
      </c>
      <c r="H50" s="9"/>
      <c r="I50" s="9">
        <f t="shared" si="0"/>
        <v>-666971070</v>
      </c>
      <c r="J50" s="9"/>
      <c r="K50" s="9">
        <v>17656929</v>
      </c>
      <c r="L50" s="9"/>
      <c r="M50" s="9">
        <v>15340334618</v>
      </c>
      <c r="N50" s="9"/>
      <c r="O50" s="9">
        <v>16674276758</v>
      </c>
      <c r="P50" s="9"/>
      <c r="Q50" s="9">
        <f t="shared" si="1"/>
        <v>-1333942140</v>
      </c>
    </row>
    <row r="51" spans="1:17">
      <c r="A51" s="1" t="s">
        <v>37</v>
      </c>
      <c r="C51" s="9">
        <v>2905886</v>
      </c>
      <c r="D51" s="9"/>
      <c r="E51" s="9">
        <v>24177548338</v>
      </c>
      <c r="F51" s="9"/>
      <c r="G51" s="9">
        <v>24553065815</v>
      </c>
      <c r="H51" s="9"/>
      <c r="I51" s="9">
        <f t="shared" si="0"/>
        <v>-375517477</v>
      </c>
      <c r="J51" s="9"/>
      <c r="K51" s="9">
        <v>2905886</v>
      </c>
      <c r="L51" s="9"/>
      <c r="M51" s="9">
        <v>24177548338</v>
      </c>
      <c r="N51" s="9"/>
      <c r="O51" s="9">
        <v>35191785904</v>
      </c>
      <c r="P51" s="9"/>
      <c r="Q51" s="9">
        <f t="shared" si="1"/>
        <v>-11014237566</v>
      </c>
    </row>
    <row r="52" spans="1:17">
      <c r="A52" s="1" t="s">
        <v>30</v>
      </c>
      <c r="C52" s="9">
        <v>5331902</v>
      </c>
      <c r="D52" s="9"/>
      <c r="E52" s="9">
        <v>47277580473</v>
      </c>
      <c r="F52" s="9"/>
      <c r="G52" s="9">
        <v>49537479209</v>
      </c>
      <c r="H52" s="9"/>
      <c r="I52" s="9">
        <f t="shared" si="0"/>
        <v>-2259898736</v>
      </c>
      <c r="J52" s="9"/>
      <c r="K52" s="9">
        <v>5331902</v>
      </c>
      <c r="L52" s="9"/>
      <c r="M52" s="9">
        <v>47277580473</v>
      </c>
      <c r="N52" s="9"/>
      <c r="O52" s="9">
        <v>50031420320</v>
      </c>
      <c r="P52" s="9"/>
      <c r="Q52" s="9">
        <f t="shared" si="1"/>
        <v>-2753839847</v>
      </c>
    </row>
    <row r="53" spans="1:17">
      <c r="A53" s="1" t="s">
        <v>35</v>
      </c>
      <c r="C53" s="9">
        <v>185603029</v>
      </c>
      <c r="D53" s="9"/>
      <c r="E53" s="9">
        <v>79703434502</v>
      </c>
      <c r="F53" s="9"/>
      <c r="G53" s="9">
        <v>79703434502</v>
      </c>
      <c r="H53" s="9"/>
      <c r="I53" s="9">
        <f t="shared" si="0"/>
        <v>0</v>
      </c>
      <c r="J53" s="9"/>
      <c r="K53" s="9">
        <v>185603029</v>
      </c>
      <c r="L53" s="9"/>
      <c r="M53" s="9">
        <v>79703434502</v>
      </c>
      <c r="N53" s="9"/>
      <c r="O53" s="9">
        <v>79703434502</v>
      </c>
      <c r="P53" s="9"/>
      <c r="Q53" s="9">
        <f t="shared" si="1"/>
        <v>0</v>
      </c>
    </row>
    <row r="54" spans="1:17">
      <c r="A54" s="1" t="s">
        <v>19</v>
      </c>
      <c r="C54" s="9">
        <v>2308620</v>
      </c>
      <c r="D54" s="9"/>
      <c r="E54" s="9">
        <v>52637747679</v>
      </c>
      <c r="F54" s="9"/>
      <c r="G54" s="9">
        <v>51702046346</v>
      </c>
      <c r="H54" s="9"/>
      <c r="I54" s="9">
        <f t="shared" si="0"/>
        <v>935701333</v>
      </c>
      <c r="J54" s="9"/>
      <c r="K54" s="9">
        <v>2308620</v>
      </c>
      <c r="L54" s="9"/>
      <c r="M54" s="9">
        <v>52637747679</v>
      </c>
      <c r="N54" s="9"/>
      <c r="O54" s="9">
        <v>54895743977</v>
      </c>
      <c r="P54" s="9"/>
      <c r="Q54" s="9">
        <f t="shared" si="1"/>
        <v>-2257996298</v>
      </c>
    </row>
    <row r="55" spans="1:17">
      <c r="A55" s="1" t="s">
        <v>34</v>
      </c>
      <c r="C55" s="9">
        <v>767307</v>
      </c>
      <c r="D55" s="9"/>
      <c r="E55" s="9">
        <v>10541087852</v>
      </c>
      <c r="F55" s="9"/>
      <c r="G55" s="9">
        <v>12737783439</v>
      </c>
      <c r="H55" s="9"/>
      <c r="I55" s="9">
        <f t="shared" si="0"/>
        <v>-2196695587</v>
      </c>
      <c r="J55" s="9"/>
      <c r="K55" s="9">
        <v>767307</v>
      </c>
      <c r="L55" s="9"/>
      <c r="M55" s="9">
        <v>10541087852</v>
      </c>
      <c r="N55" s="9"/>
      <c r="O55" s="9">
        <v>13145942890</v>
      </c>
      <c r="P55" s="9"/>
      <c r="Q55" s="9">
        <f t="shared" si="1"/>
        <v>-2604855038</v>
      </c>
    </row>
    <row r="56" spans="1:17">
      <c r="A56" s="1" t="s">
        <v>53</v>
      </c>
      <c r="C56" s="9">
        <v>1687500</v>
      </c>
      <c r="D56" s="9"/>
      <c r="E56" s="9">
        <v>6906100246</v>
      </c>
      <c r="F56" s="9"/>
      <c r="G56" s="9">
        <v>6906100246</v>
      </c>
      <c r="H56" s="9"/>
      <c r="I56" s="9">
        <f t="shared" si="0"/>
        <v>0</v>
      </c>
      <c r="J56" s="9"/>
      <c r="K56" s="9">
        <v>1687500</v>
      </c>
      <c r="L56" s="9"/>
      <c r="M56" s="9">
        <v>6906100246</v>
      </c>
      <c r="N56" s="9"/>
      <c r="O56" s="9">
        <v>6435212872</v>
      </c>
      <c r="P56" s="9"/>
      <c r="Q56" s="9">
        <f t="shared" si="1"/>
        <v>470887374</v>
      </c>
    </row>
    <row r="57" spans="1:17">
      <c r="A57" s="1" t="s">
        <v>130</v>
      </c>
      <c r="C57" s="9">
        <v>50000</v>
      </c>
      <c r="D57" s="9"/>
      <c r="E57" s="9">
        <v>49990887509</v>
      </c>
      <c r="F57" s="9"/>
      <c r="G57" s="9">
        <v>49990887509</v>
      </c>
      <c r="H57" s="9"/>
      <c r="I57" s="9">
        <f t="shared" si="0"/>
        <v>0</v>
      </c>
      <c r="J57" s="9"/>
      <c r="K57" s="9">
        <v>50000</v>
      </c>
      <c r="L57" s="9"/>
      <c r="M57" s="9">
        <v>49990887509</v>
      </c>
      <c r="N57" s="9"/>
      <c r="O57" s="9">
        <v>49990887509</v>
      </c>
      <c r="P57" s="9"/>
      <c r="Q57" s="9">
        <f t="shared" si="1"/>
        <v>0</v>
      </c>
    </row>
    <row r="58" spans="1:17">
      <c r="A58" s="1" t="s">
        <v>127</v>
      </c>
      <c r="C58" s="9">
        <v>50000</v>
      </c>
      <c r="D58" s="9"/>
      <c r="E58" s="9">
        <v>49241073437</v>
      </c>
      <c r="F58" s="9"/>
      <c r="G58" s="9">
        <v>45583448542</v>
      </c>
      <c r="H58" s="9"/>
      <c r="I58" s="9">
        <f t="shared" si="0"/>
        <v>3657624895</v>
      </c>
      <c r="J58" s="9"/>
      <c r="K58" s="9">
        <v>50000</v>
      </c>
      <c r="L58" s="9"/>
      <c r="M58" s="9">
        <v>49241073437</v>
      </c>
      <c r="N58" s="9"/>
      <c r="O58" s="9">
        <v>46945633542</v>
      </c>
      <c r="P58" s="9"/>
      <c r="Q58" s="9">
        <f t="shared" si="1"/>
        <v>2295439895</v>
      </c>
    </row>
    <row r="59" spans="1:17">
      <c r="A59" s="1" t="s">
        <v>95</v>
      </c>
      <c r="C59" s="9">
        <v>91108</v>
      </c>
      <c r="D59" s="9"/>
      <c r="E59" s="9">
        <v>87026073624</v>
      </c>
      <c r="F59" s="9"/>
      <c r="G59" s="9">
        <v>85652414005</v>
      </c>
      <c r="H59" s="9"/>
      <c r="I59" s="9">
        <f t="shared" si="0"/>
        <v>1373659619</v>
      </c>
      <c r="J59" s="9"/>
      <c r="K59" s="9">
        <v>91108</v>
      </c>
      <c r="L59" s="9"/>
      <c r="M59" s="9">
        <v>87026073624</v>
      </c>
      <c r="N59" s="9"/>
      <c r="O59" s="9">
        <v>78128042756</v>
      </c>
      <c r="P59" s="9"/>
      <c r="Q59" s="9">
        <f t="shared" si="1"/>
        <v>8898030868</v>
      </c>
    </row>
    <row r="60" spans="1:17">
      <c r="A60" s="1" t="s">
        <v>100</v>
      </c>
      <c r="C60" s="9">
        <v>137573</v>
      </c>
      <c r="D60" s="9"/>
      <c r="E60" s="9">
        <v>129962289114</v>
      </c>
      <c r="F60" s="9"/>
      <c r="G60" s="9">
        <v>128013233035</v>
      </c>
      <c r="H60" s="9"/>
      <c r="I60" s="9">
        <f t="shared" si="0"/>
        <v>1949056079</v>
      </c>
      <c r="J60" s="9"/>
      <c r="K60" s="9">
        <v>137573</v>
      </c>
      <c r="L60" s="9"/>
      <c r="M60" s="9">
        <v>129962289114</v>
      </c>
      <c r="N60" s="9"/>
      <c r="O60" s="9">
        <v>115789336508</v>
      </c>
      <c r="P60" s="9"/>
      <c r="Q60" s="9">
        <f t="shared" si="1"/>
        <v>14172952606</v>
      </c>
    </row>
    <row r="61" spans="1:17">
      <c r="A61" s="1" t="s">
        <v>106</v>
      </c>
      <c r="C61" s="9">
        <v>365572</v>
      </c>
      <c r="D61" s="9"/>
      <c r="E61" s="9">
        <v>339156431272</v>
      </c>
      <c r="F61" s="9"/>
      <c r="G61" s="9">
        <v>337771757957</v>
      </c>
      <c r="H61" s="9"/>
      <c r="I61" s="9">
        <f t="shared" si="0"/>
        <v>1384673315</v>
      </c>
      <c r="J61" s="9"/>
      <c r="K61" s="9">
        <v>365572</v>
      </c>
      <c r="L61" s="9"/>
      <c r="M61" s="9">
        <v>339156431272</v>
      </c>
      <c r="N61" s="9"/>
      <c r="O61" s="9">
        <v>310921127904</v>
      </c>
      <c r="P61" s="9"/>
      <c r="Q61" s="9">
        <f t="shared" si="1"/>
        <v>28235303368</v>
      </c>
    </row>
    <row r="62" spans="1:17">
      <c r="A62" s="1" t="s">
        <v>121</v>
      </c>
      <c r="C62" s="9">
        <v>66620</v>
      </c>
      <c r="D62" s="9"/>
      <c r="E62" s="9">
        <v>55884049179</v>
      </c>
      <c r="F62" s="9"/>
      <c r="G62" s="9">
        <v>59819551521</v>
      </c>
      <c r="H62" s="9"/>
      <c r="I62" s="9">
        <f t="shared" si="0"/>
        <v>-3935502342</v>
      </c>
      <c r="J62" s="9"/>
      <c r="K62" s="9">
        <v>66620</v>
      </c>
      <c r="L62" s="9"/>
      <c r="M62" s="9">
        <v>55884049179</v>
      </c>
      <c r="N62" s="9"/>
      <c r="O62" s="9">
        <v>53593538818</v>
      </c>
      <c r="P62" s="9"/>
      <c r="Q62" s="9">
        <f t="shared" si="1"/>
        <v>2290510361</v>
      </c>
    </row>
    <row r="63" spans="1:17">
      <c r="A63" s="1" t="s">
        <v>110</v>
      </c>
      <c r="C63" s="9">
        <v>186529</v>
      </c>
      <c r="D63" s="9"/>
      <c r="E63" s="9">
        <v>166726701307</v>
      </c>
      <c r="F63" s="9"/>
      <c r="G63" s="9">
        <v>164509273478</v>
      </c>
      <c r="H63" s="9"/>
      <c r="I63" s="9">
        <f t="shared" si="0"/>
        <v>2217427829</v>
      </c>
      <c r="J63" s="9"/>
      <c r="K63" s="9">
        <v>186529</v>
      </c>
      <c r="L63" s="9"/>
      <c r="M63" s="9">
        <v>166726701307</v>
      </c>
      <c r="N63" s="9"/>
      <c r="O63" s="9">
        <v>157041749725</v>
      </c>
      <c r="P63" s="9"/>
      <c r="Q63" s="9">
        <f t="shared" si="1"/>
        <v>9684951582</v>
      </c>
    </row>
    <row r="64" spans="1:17">
      <c r="A64" s="1" t="s">
        <v>124</v>
      </c>
      <c r="C64" s="9">
        <v>16800</v>
      </c>
      <c r="D64" s="9"/>
      <c r="E64" s="9">
        <v>14770570348</v>
      </c>
      <c r="F64" s="9"/>
      <c r="G64" s="9">
        <v>14616710241</v>
      </c>
      <c r="H64" s="9"/>
      <c r="I64" s="9">
        <f t="shared" si="0"/>
        <v>153860107</v>
      </c>
      <c r="J64" s="9"/>
      <c r="K64" s="9">
        <v>16800</v>
      </c>
      <c r="L64" s="9"/>
      <c r="M64" s="9">
        <v>14770570348</v>
      </c>
      <c r="N64" s="9"/>
      <c r="O64" s="9">
        <v>13572029475</v>
      </c>
      <c r="P64" s="9"/>
      <c r="Q64" s="9">
        <f t="shared" si="1"/>
        <v>1198540873</v>
      </c>
    </row>
    <row r="65" spans="1:17">
      <c r="A65" s="1" t="s">
        <v>81</v>
      </c>
      <c r="C65" s="9">
        <v>54500</v>
      </c>
      <c r="D65" s="9"/>
      <c r="E65" s="9">
        <v>43940834280</v>
      </c>
      <c r="F65" s="9"/>
      <c r="G65" s="9">
        <v>43806788580</v>
      </c>
      <c r="H65" s="9"/>
      <c r="I65" s="9">
        <f t="shared" si="0"/>
        <v>134045700</v>
      </c>
      <c r="J65" s="9"/>
      <c r="K65" s="9">
        <v>54500</v>
      </c>
      <c r="L65" s="9"/>
      <c r="M65" s="9">
        <v>43940834280</v>
      </c>
      <c r="N65" s="9"/>
      <c r="O65" s="9">
        <v>40640958822</v>
      </c>
      <c r="P65" s="9"/>
      <c r="Q65" s="9">
        <f t="shared" si="1"/>
        <v>3299875458</v>
      </c>
    </row>
    <row r="66" spans="1:17">
      <c r="A66" s="1" t="s">
        <v>84</v>
      </c>
      <c r="C66" s="9">
        <v>13200</v>
      </c>
      <c r="D66" s="9"/>
      <c r="E66" s="9">
        <v>10492097962</v>
      </c>
      <c r="F66" s="9"/>
      <c r="G66" s="9">
        <v>10468342269</v>
      </c>
      <c r="H66" s="9"/>
      <c r="I66" s="9">
        <f t="shared" si="0"/>
        <v>23755693</v>
      </c>
      <c r="J66" s="9"/>
      <c r="K66" s="9">
        <v>13200</v>
      </c>
      <c r="L66" s="9"/>
      <c r="M66" s="9">
        <v>10492097962</v>
      </c>
      <c r="N66" s="9"/>
      <c r="O66" s="9">
        <v>9686585507</v>
      </c>
      <c r="P66" s="9"/>
      <c r="Q66" s="9">
        <f t="shared" si="1"/>
        <v>805512455</v>
      </c>
    </row>
    <row r="67" spans="1:17">
      <c r="A67" s="1" t="s">
        <v>87</v>
      </c>
      <c r="C67" s="9">
        <v>15000</v>
      </c>
      <c r="D67" s="9"/>
      <c r="E67" s="9">
        <v>11578051097</v>
      </c>
      <c r="F67" s="9"/>
      <c r="G67" s="9">
        <v>11577901125</v>
      </c>
      <c r="H67" s="9"/>
      <c r="I67" s="9">
        <f t="shared" si="0"/>
        <v>149972</v>
      </c>
      <c r="J67" s="9"/>
      <c r="K67" s="9">
        <v>15000</v>
      </c>
      <c r="L67" s="9"/>
      <c r="M67" s="9">
        <v>11578051097</v>
      </c>
      <c r="N67" s="9"/>
      <c r="O67" s="9">
        <v>10697088493</v>
      </c>
      <c r="P67" s="9"/>
      <c r="Q67" s="9">
        <f t="shared" si="1"/>
        <v>880962604</v>
      </c>
    </row>
    <row r="68" spans="1:17">
      <c r="A68" s="1" t="s">
        <v>103</v>
      </c>
      <c r="C68" s="9">
        <v>4000</v>
      </c>
      <c r="D68" s="9"/>
      <c r="E68" s="9">
        <v>2718867116</v>
      </c>
      <c r="F68" s="9"/>
      <c r="G68" s="9">
        <v>2725025999</v>
      </c>
      <c r="H68" s="9"/>
      <c r="I68" s="9">
        <f t="shared" si="0"/>
        <v>-6158883</v>
      </c>
      <c r="J68" s="9"/>
      <c r="K68" s="9">
        <v>4000</v>
      </c>
      <c r="L68" s="9"/>
      <c r="M68" s="9">
        <v>2718867116</v>
      </c>
      <c r="N68" s="9"/>
      <c r="O68" s="9">
        <v>2712491550</v>
      </c>
      <c r="P68" s="9"/>
      <c r="Q68" s="9">
        <f t="shared" si="1"/>
        <v>6375566</v>
      </c>
    </row>
    <row r="69" spans="1:17">
      <c r="A69" s="1" t="s">
        <v>113</v>
      </c>
      <c r="C69" s="9">
        <v>14800</v>
      </c>
      <c r="D69" s="9"/>
      <c r="E69" s="9">
        <v>9696830130</v>
      </c>
      <c r="F69" s="9"/>
      <c r="G69" s="9">
        <v>9719765973</v>
      </c>
      <c r="H69" s="9"/>
      <c r="I69" s="9">
        <f t="shared" si="0"/>
        <v>-22935843</v>
      </c>
      <c r="J69" s="9"/>
      <c r="K69" s="9">
        <v>14800</v>
      </c>
      <c r="L69" s="9"/>
      <c r="M69" s="9">
        <v>9696830130</v>
      </c>
      <c r="N69" s="9"/>
      <c r="O69" s="9">
        <v>9695811038</v>
      </c>
      <c r="P69" s="9"/>
      <c r="Q69" s="9">
        <f t="shared" si="1"/>
        <v>1019092</v>
      </c>
    </row>
    <row r="70" spans="1:17">
      <c r="A70" s="1" t="s">
        <v>90</v>
      </c>
      <c r="C70" s="9">
        <v>79332</v>
      </c>
      <c r="D70" s="9"/>
      <c r="E70" s="9">
        <v>51090066086</v>
      </c>
      <c r="F70" s="9"/>
      <c r="G70" s="9">
        <v>51301844135</v>
      </c>
      <c r="H70" s="9"/>
      <c r="I70" s="9">
        <f t="shared" si="0"/>
        <v>-211778049</v>
      </c>
      <c r="J70" s="9"/>
      <c r="K70" s="9">
        <v>79332</v>
      </c>
      <c r="L70" s="9"/>
      <c r="M70" s="9">
        <v>51090066086</v>
      </c>
      <c r="N70" s="9"/>
      <c r="O70" s="9">
        <v>48963775863</v>
      </c>
      <c r="P70" s="9"/>
      <c r="Q70" s="9">
        <f t="shared" si="1"/>
        <v>2126290223</v>
      </c>
    </row>
    <row r="71" spans="1:17">
      <c r="A71" s="1" t="s">
        <v>109</v>
      </c>
      <c r="C71" s="9">
        <v>76816</v>
      </c>
      <c r="D71" s="9"/>
      <c r="E71" s="9">
        <v>51123302621</v>
      </c>
      <c r="F71" s="9"/>
      <c r="G71" s="9">
        <v>51299179378</v>
      </c>
      <c r="H71" s="9"/>
      <c r="I71" s="9">
        <f t="shared" si="0"/>
        <v>-175876757</v>
      </c>
      <c r="J71" s="9"/>
      <c r="K71" s="9">
        <v>76816</v>
      </c>
      <c r="L71" s="9"/>
      <c r="M71" s="9">
        <v>51123302621</v>
      </c>
      <c r="N71" s="9"/>
      <c r="O71" s="9">
        <v>49071209740</v>
      </c>
      <c r="P71" s="9"/>
      <c r="Q71" s="9">
        <f t="shared" si="1"/>
        <v>2052092881</v>
      </c>
    </row>
    <row r="72" spans="1:17">
      <c r="A72" s="1" t="s">
        <v>98</v>
      </c>
      <c r="C72" s="9">
        <v>13500</v>
      </c>
      <c r="D72" s="9"/>
      <c r="E72" s="9">
        <v>9366222064</v>
      </c>
      <c r="F72" s="9"/>
      <c r="G72" s="9">
        <v>9373915669</v>
      </c>
      <c r="H72" s="9"/>
      <c r="I72" s="9">
        <f t="shared" ref="I72:I77" si="2">E72-G72</f>
        <v>-7693605</v>
      </c>
      <c r="J72" s="9"/>
      <c r="K72" s="9">
        <v>13500</v>
      </c>
      <c r="L72" s="9"/>
      <c r="M72" s="9">
        <v>9366222064</v>
      </c>
      <c r="N72" s="9"/>
      <c r="O72" s="9">
        <v>9333822439</v>
      </c>
      <c r="P72" s="9"/>
      <c r="Q72" s="9">
        <f t="shared" si="1"/>
        <v>32399625</v>
      </c>
    </row>
    <row r="73" spans="1:17">
      <c r="A73" s="1" t="s">
        <v>93</v>
      </c>
      <c r="C73" s="9">
        <v>16625</v>
      </c>
      <c r="D73" s="9"/>
      <c r="E73" s="9">
        <v>10330564745</v>
      </c>
      <c r="F73" s="9"/>
      <c r="G73" s="9">
        <v>10370457513</v>
      </c>
      <c r="H73" s="9"/>
      <c r="I73" s="9">
        <f t="shared" si="2"/>
        <v>-39892768</v>
      </c>
      <c r="J73" s="9"/>
      <c r="K73" s="9">
        <v>16625</v>
      </c>
      <c r="L73" s="9"/>
      <c r="M73" s="9">
        <v>10330564745</v>
      </c>
      <c r="N73" s="9"/>
      <c r="O73" s="9">
        <v>9671480926</v>
      </c>
      <c r="P73" s="9"/>
      <c r="Q73" s="9">
        <f t="shared" ref="Q73:Q78" si="3">M73-O73</f>
        <v>659083819</v>
      </c>
    </row>
    <row r="74" spans="1:17">
      <c r="A74" s="1" t="s">
        <v>115</v>
      </c>
      <c r="C74" s="9">
        <v>4000</v>
      </c>
      <c r="D74" s="9"/>
      <c r="E74" s="9">
        <v>2546658334</v>
      </c>
      <c r="F74" s="9"/>
      <c r="G74" s="9">
        <v>2556496551</v>
      </c>
      <c r="H74" s="9"/>
      <c r="I74" s="9">
        <f t="shared" si="2"/>
        <v>-9838217</v>
      </c>
      <c r="J74" s="9"/>
      <c r="K74" s="9">
        <v>4000</v>
      </c>
      <c r="L74" s="9"/>
      <c r="M74" s="9">
        <v>2546658334</v>
      </c>
      <c r="N74" s="9"/>
      <c r="O74" s="9">
        <v>2546701505</v>
      </c>
      <c r="P74" s="9"/>
      <c r="Q74" s="9">
        <f t="shared" si="3"/>
        <v>-43171</v>
      </c>
    </row>
    <row r="75" spans="1:17">
      <c r="A75" s="1" t="s">
        <v>118</v>
      </c>
      <c r="C75" s="9">
        <v>112600</v>
      </c>
      <c r="D75" s="9"/>
      <c r="E75" s="9">
        <v>71320296852</v>
      </c>
      <c r="F75" s="9"/>
      <c r="G75" s="9">
        <v>71694061095</v>
      </c>
      <c r="H75" s="9"/>
      <c r="I75" s="9">
        <f t="shared" si="2"/>
        <v>-373764243</v>
      </c>
      <c r="J75" s="9"/>
      <c r="K75" s="9">
        <v>112600</v>
      </c>
      <c r="L75" s="9"/>
      <c r="M75" s="9">
        <v>71320296852</v>
      </c>
      <c r="N75" s="9"/>
      <c r="O75" s="9">
        <v>68691388036</v>
      </c>
      <c r="P75" s="9"/>
      <c r="Q75" s="9">
        <f t="shared" si="3"/>
        <v>2628908816</v>
      </c>
    </row>
    <row r="76" spans="1:17">
      <c r="A76" s="1" t="s">
        <v>78</v>
      </c>
      <c r="C76" s="9">
        <v>10000</v>
      </c>
      <c r="D76" s="9"/>
      <c r="E76" s="9">
        <v>6188578116</v>
      </c>
      <c r="F76" s="9"/>
      <c r="G76" s="9">
        <v>6242068420</v>
      </c>
      <c r="H76" s="9"/>
      <c r="I76" s="9">
        <f t="shared" si="2"/>
        <v>-53490304</v>
      </c>
      <c r="J76" s="9"/>
      <c r="K76" s="9">
        <v>10000</v>
      </c>
      <c r="L76" s="9"/>
      <c r="M76" s="9">
        <v>6188578116</v>
      </c>
      <c r="N76" s="9"/>
      <c r="O76" s="9">
        <v>6205264491</v>
      </c>
      <c r="P76" s="9"/>
      <c r="Q76" s="9">
        <f t="shared" si="3"/>
        <v>-16686375</v>
      </c>
    </row>
    <row r="77" spans="1:17">
      <c r="A77" s="1" t="s">
        <v>74</v>
      </c>
      <c r="C77" s="9">
        <v>5000</v>
      </c>
      <c r="D77" s="9"/>
      <c r="E77" s="9">
        <v>3070148434</v>
      </c>
      <c r="F77" s="9"/>
      <c r="G77" s="9">
        <v>3091634539</v>
      </c>
      <c r="H77" s="9"/>
      <c r="I77" s="9">
        <f t="shared" si="2"/>
        <v>-21486105</v>
      </c>
      <c r="J77" s="9"/>
      <c r="K77" s="9">
        <v>5000</v>
      </c>
      <c r="L77" s="9"/>
      <c r="M77" s="9">
        <v>3070148434</v>
      </c>
      <c r="N77" s="9"/>
      <c r="O77" s="9">
        <v>3077447681</v>
      </c>
      <c r="P77" s="9"/>
      <c r="Q77" s="9">
        <f t="shared" si="3"/>
        <v>-7299247</v>
      </c>
    </row>
    <row r="78" spans="1:17">
      <c r="A78" s="1" t="s">
        <v>136</v>
      </c>
      <c r="C78" s="9">
        <v>25300</v>
      </c>
      <c r="D78" s="9"/>
      <c r="E78" s="9">
        <v>25000975751</v>
      </c>
      <c r="F78" s="9"/>
      <c r="G78" s="9">
        <v>25010040246</v>
      </c>
      <c r="H78" s="9"/>
      <c r="I78" s="9">
        <f>E78-G78</f>
        <v>-9064495</v>
      </c>
      <c r="J78" s="9"/>
      <c r="K78" s="9">
        <v>25300</v>
      </c>
      <c r="L78" s="9"/>
      <c r="M78" s="9">
        <v>25000975751</v>
      </c>
      <c r="N78" s="9"/>
      <c r="O78" s="9">
        <v>25010040246</v>
      </c>
      <c r="P78" s="9"/>
      <c r="Q78" s="9">
        <f t="shared" si="3"/>
        <v>-9064495</v>
      </c>
    </row>
    <row r="79" spans="1:17" ht="24.75" thickBot="1">
      <c r="C79" s="9"/>
      <c r="D79" s="9"/>
      <c r="E79" s="17">
        <f>SUM(E8:E78)</f>
        <v>3164388415431</v>
      </c>
      <c r="F79" s="9"/>
      <c r="G79" s="17">
        <f>SUM(SUM(G8:G78))</f>
        <v>3216978807806</v>
      </c>
      <c r="H79" s="9"/>
      <c r="I79" s="17">
        <f>SUM(I8:I78)</f>
        <v>-52590392375</v>
      </c>
      <c r="J79" s="9"/>
      <c r="K79" s="9"/>
      <c r="L79" s="9"/>
      <c r="M79" s="17">
        <f>SUM(M8:M78)</f>
        <v>3164388415431</v>
      </c>
      <c r="N79" s="9"/>
      <c r="O79" s="17">
        <f>SUM(O8:O78)</f>
        <v>3210494986668</v>
      </c>
      <c r="P79" s="9"/>
      <c r="Q79" s="17">
        <f>SUM(Q8:Q78)</f>
        <v>-46106571237</v>
      </c>
    </row>
    <row r="80" spans="1:17" ht="24.75" thickTop="1"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</row>
    <row r="81" spans="7:17">
      <c r="G81" s="4"/>
      <c r="H81" s="4"/>
      <c r="I81" s="6"/>
      <c r="J81" s="4"/>
      <c r="K81" s="4"/>
      <c r="L81" s="4"/>
      <c r="M81" s="4"/>
      <c r="N81" s="4"/>
      <c r="O81" s="4"/>
      <c r="P81" s="4"/>
      <c r="Q81" s="6"/>
    </row>
    <row r="82" spans="7:17">
      <c r="G82" s="4"/>
      <c r="H82" s="4"/>
      <c r="I82" s="6"/>
      <c r="J82" s="4"/>
      <c r="K82" s="4"/>
      <c r="L82" s="4"/>
      <c r="M82" s="4"/>
      <c r="N82" s="4"/>
      <c r="O82" s="4"/>
      <c r="P82" s="4"/>
      <c r="Q82" s="6"/>
    </row>
    <row r="83" spans="7:17"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</row>
    <row r="84" spans="7:17"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</row>
    <row r="85" spans="7:17">
      <c r="G85" s="4"/>
      <c r="H85" s="4"/>
      <c r="I85" s="6"/>
      <c r="J85" s="4"/>
      <c r="K85" s="4"/>
      <c r="L85" s="4"/>
      <c r="M85" s="4"/>
      <c r="N85" s="4"/>
      <c r="O85" s="4"/>
      <c r="P85" s="4"/>
      <c r="Q85" s="6"/>
    </row>
    <row r="86" spans="7:17">
      <c r="I86" s="6"/>
      <c r="Q86" s="6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Q55"/>
  <sheetViews>
    <sheetView rightToLeft="1" topLeftCell="A40" workbookViewId="0">
      <selection activeCell="Q53" sqref="Q53"/>
    </sheetView>
  </sheetViews>
  <sheetFormatPr defaultRowHeight="24"/>
  <cols>
    <col min="1" max="1" width="34.85546875" style="1" bestFit="1" customWidth="1"/>
    <col min="2" max="2" width="1" style="1" customWidth="1"/>
    <col min="3" max="3" width="9.7109375" style="1" bestFit="1" customWidth="1"/>
    <col min="4" max="4" width="1" style="1" customWidth="1"/>
    <col min="5" max="5" width="17.42578125" style="1" bestFit="1" customWidth="1"/>
    <col min="6" max="6" width="1" style="1" customWidth="1"/>
    <col min="7" max="7" width="17.42578125" style="1" bestFit="1" customWidth="1"/>
    <col min="8" max="8" width="1" style="1" customWidth="1"/>
    <col min="9" max="9" width="29.7109375" style="1" bestFit="1" customWidth="1"/>
    <col min="10" max="10" width="1" style="1" customWidth="1"/>
    <col min="11" max="11" width="10.85546875" style="1" bestFit="1" customWidth="1"/>
    <col min="12" max="12" width="1" style="1" customWidth="1"/>
    <col min="13" max="13" width="19.140625" style="1" bestFit="1" customWidth="1"/>
    <col min="14" max="14" width="1" style="1" customWidth="1"/>
    <col min="15" max="15" width="19.140625" style="1" bestFit="1" customWidth="1"/>
    <col min="16" max="16" width="1" style="1" customWidth="1"/>
    <col min="17" max="17" width="29.710937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>
      <c r="A2" s="22" t="s">
        <v>0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</row>
    <row r="3" spans="1:17" ht="24.75">
      <c r="A3" s="22" t="s">
        <v>158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</row>
    <row r="4" spans="1:17" ht="24.75">
      <c r="A4" s="22" t="s">
        <v>2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</row>
    <row r="6" spans="1:17" ht="24.75">
      <c r="A6" s="22" t="s">
        <v>3</v>
      </c>
      <c r="C6" s="23" t="s">
        <v>160</v>
      </c>
      <c r="D6" s="23" t="s">
        <v>160</v>
      </c>
      <c r="E6" s="23" t="s">
        <v>160</v>
      </c>
      <c r="F6" s="23" t="s">
        <v>160</v>
      </c>
      <c r="G6" s="23" t="s">
        <v>160</v>
      </c>
      <c r="H6" s="23" t="s">
        <v>160</v>
      </c>
      <c r="I6" s="23" t="s">
        <v>160</v>
      </c>
      <c r="K6" s="23" t="s">
        <v>161</v>
      </c>
      <c r="L6" s="23" t="s">
        <v>161</v>
      </c>
      <c r="M6" s="23" t="s">
        <v>161</v>
      </c>
      <c r="N6" s="23" t="s">
        <v>161</v>
      </c>
      <c r="O6" s="23" t="s">
        <v>161</v>
      </c>
      <c r="P6" s="23" t="s">
        <v>161</v>
      </c>
      <c r="Q6" s="23" t="s">
        <v>161</v>
      </c>
    </row>
    <row r="7" spans="1:17" ht="24.75">
      <c r="A7" s="23" t="s">
        <v>3</v>
      </c>
      <c r="C7" s="23" t="s">
        <v>7</v>
      </c>
      <c r="E7" s="23" t="s">
        <v>203</v>
      </c>
      <c r="G7" s="23" t="s">
        <v>204</v>
      </c>
      <c r="I7" s="23" t="s">
        <v>206</v>
      </c>
      <c r="K7" s="23" t="s">
        <v>7</v>
      </c>
      <c r="M7" s="23" t="s">
        <v>203</v>
      </c>
      <c r="O7" s="23" t="s">
        <v>204</v>
      </c>
      <c r="Q7" s="23" t="s">
        <v>206</v>
      </c>
    </row>
    <row r="8" spans="1:17">
      <c r="A8" s="1" t="s">
        <v>49</v>
      </c>
      <c r="C8" s="9">
        <v>143000</v>
      </c>
      <c r="D8" s="9"/>
      <c r="E8" s="9">
        <v>14676298446</v>
      </c>
      <c r="F8" s="9"/>
      <c r="G8" s="9">
        <v>14676298446</v>
      </c>
      <c r="H8" s="9"/>
      <c r="I8" s="9">
        <f>E8-G8</f>
        <v>0</v>
      </c>
      <c r="J8" s="9"/>
      <c r="K8" s="9">
        <v>143000</v>
      </c>
      <c r="L8" s="9"/>
      <c r="M8" s="9">
        <v>14676298446</v>
      </c>
      <c r="N8" s="9"/>
      <c r="O8" s="9">
        <v>14676298446</v>
      </c>
      <c r="P8" s="9"/>
      <c r="Q8" s="9">
        <f>M8-O8</f>
        <v>0</v>
      </c>
    </row>
    <row r="9" spans="1:17">
      <c r="A9" s="1" t="s">
        <v>59</v>
      </c>
      <c r="C9" s="9">
        <v>284326</v>
      </c>
      <c r="D9" s="9"/>
      <c r="E9" s="9">
        <v>8633325204</v>
      </c>
      <c r="F9" s="9"/>
      <c r="G9" s="9">
        <v>7797841515</v>
      </c>
      <c r="H9" s="9"/>
      <c r="I9" s="9">
        <f t="shared" ref="I9:I46" si="0">E9-G9</f>
        <v>835483689</v>
      </c>
      <c r="J9" s="9"/>
      <c r="K9" s="9">
        <v>284326</v>
      </c>
      <c r="L9" s="9"/>
      <c r="M9" s="9">
        <v>8633325204</v>
      </c>
      <c r="N9" s="9"/>
      <c r="O9" s="9">
        <v>7797841515</v>
      </c>
      <c r="P9" s="9"/>
      <c r="Q9" s="9">
        <f>M9-O9</f>
        <v>835483689</v>
      </c>
    </row>
    <row r="10" spans="1:17">
      <c r="A10" s="1" t="s">
        <v>181</v>
      </c>
      <c r="C10" s="9">
        <v>0</v>
      </c>
      <c r="D10" s="9"/>
      <c r="E10" s="9">
        <v>0</v>
      </c>
      <c r="F10" s="9"/>
      <c r="G10" s="9">
        <v>0</v>
      </c>
      <c r="H10" s="9"/>
      <c r="I10" s="9">
        <f t="shared" si="0"/>
        <v>0</v>
      </c>
      <c r="J10" s="9"/>
      <c r="K10" s="9">
        <v>1953499</v>
      </c>
      <c r="L10" s="9"/>
      <c r="M10" s="9">
        <v>27438703520</v>
      </c>
      <c r="N10" s="9"/>
      <c r="O10" s="9">
        <v>24739496175</v>
      </c>
      <c r="P10" s="9"/>
      <c r="Q10" s="9">
        <f t="shared" ref="Q10:Q46" si="1">M10-O10</f>
        <v>2699207345</v>
      </c>
    </row>
    <row r="11" spans="1:17">
      <c r="A11" s="1" t="s">
        <v>30</v>
      </c>
      <c r="C11" s="9">
        <v>0</v>
      </c>
      <c r="D11" s="9"/>
      <c r="E11" s="9">
        <v>0</v>
      </c>
      <c r="F11" s="9"/>
      <c r="G11" s="9">
        <v>0</v>
      </c>
      <c r="H11" s="9"/>
      <c r="I11" s="9">
        <f t="shared" si="0"/>
        <v>0</v>
      </c>
      <c r="J11" s="9"/>
      <c r="K11" s="9">
        <v>1500144</v>
      </c>
      <c r="L11" s="9"/>
      <c r="M11" s="9">
        <v>17183584738</v>
      </c>
      <c r="N11" s="9"/>
      <c r="O11" s="9">
        <v>14614258830</v>
      </c>
      <c r="P11" s="9"/>
      <c r="Q11" s="9">
        <f t="shared" si="1"/>
        <v>2569325908</v>
      </c>
    </row>
    <row r="12" spans="1:17">
      <c r="A12" s="1" t="s">
        <v>207</v>
      </c>
      <c r="C12" s="9">
        <v>0</v>
      </c>
      <c r="D12" s="9"/>
      <c r="E12" s="9">
        <v>0</v>
      </c>
      <c r="F12" s="9"/>
      <c r="G12" s="9">
        <v>0</v>
      </c>
      <c r="H12" s="9"/>
      <c r="I12" s="9">
        <f t="shared" si="0"/>
        <v>0</v>
      </c>
      <c r="J12" s="9"/>
      <c r="K12" s="9">
        <v>1656167</v>
      </c>
      <c r="L12" s="9"/>
      <c r="M12" s="9">
        <v>62017542195</v>
      </c>
      <c r="N12" s="9"/>
      <c r="O12" s="9">
        <v>52612865834</v>
      </c>
      <c r="P12" s="9"/>
      <c r="Q12" s="9">
        <f>M12-O12</f>
        <v>9404676361</v>
      </c>
    </row>
    <row r="13" spans="1:17">
      <c r="A13" s="1" t="s">
        <v>208</v>
      </c>
      <c r="C13" s="9">
        <v>0</v>
      </c>
      <c r="D13" s="9"/>
      <c r="E13" s="9">
        <v>0</v>
      </c>
      <c r="F13" s="9"/>
      <c r="G13" s="9">
        <v>0</v>
      </c>
      <c r="H13" s="9"/>
      <c r="I13" s="9">
        <f t="shared" si="0"/>
        <v>0</v>
      </c>
      <c r="J13" s="9"/>
      <c r="K13" s="9">
        <v>4303548</v>
      </c>
      <c r="L13" s="9"/>
      <c r="M13" s="9">
        <v>36731995086</v>
      </c>
      <c r="N13" s="9"/>
      <c r="O13" s="9">
        <v>32769034872</v>
      </c>
      <c r="P13" s="9"/>
      <c r="Q13" s="9">
        <f t="shared" si="1"/>
        <v>3962960214</v>
      </c>
    </row>
    <row r="14" spans="1:17">
      <c r="A14" s="1" t="s">
        <v>209</v>
      </c>
      <c r="C14" s="9">
        <v>0</v>
      </c>
      <c r="D14" s="9"/>
      <c r="E14" s="9">
        <v>0</v>
      </c>
      <c r="F14" s="9"/>
      <c r="G14" s="9">
        <v>0</v>
      </c>
      <c r="H14" s="9"/>
      <c r="I14" s="9">
        <f t="shared" si="0"/>
        <v>0</v>
      </c>
      <c r="J14" s="9"/>
      <c r="K14" s="9">
        <v>1120448</v>
      </c>
      <c r="L14" s="9"/>
      <c r="M14" s="9">
        <v>49266561837</v>
      </c>
      <c r="N14" s="9"/>
      <c r="O14" s="9">
        <v>29589926885</v>
      </c>
      <c r="P14" s="9"/>
      <c r="Q14" s="9">
        <f t="shared" si="1"/>
        <v>19676634952</v>
      </c>
    </row>
    <row r="15" spans="1:17">
      <c r="A15" s="1" t="s">
        <v>210</v>
      </c>
      <c r="C15" s="9">
        <v>0</v>
      </c>
      <c r="D15" s="9"/>
      <c r="E15" s="9">
        <v>0</v>
      </c>
      <c r="F15" s="9"/>
      <c r="G15" s="9">
        <v>0</v>
      </c>
      <c r="H15" s="9"/>
      <c r="I15" s="9">
        <f t="shared" si="0"/>
        <v>0</v>
      </c>
      <c r="J15" s="9"/>
      <c r="K15" s="9">
        <v>1156086</v>
      </c>
      <c r="L15" s="9"/>
      <c r="M15" s="9">
        <v>1752626376</v>
      </c>
      <c r="N15" s="9"/>
      <c r="O15" s="9">
        <v>1752626376</v>
      </c>
      <c r="P15" s="9"/>
      <c r="Q15" s="9">
        <f t="shared" si="1"/>
        <v>0</v>
      </c>
    </row>
    <row r="16" spans="1:17">
      <c r="A16" s="1" t="s">
        <v>211</v>
      </c>
      <c r="C16" s="9">
        <v>0</v>
      </c>
      <c r="D16" s="9"/>
      <c r="E16" s="9">
        <v>0</v>
      </c>
      <c r="F16" s="9"/>
      <c r="G16" s="9">
        <v>0</v>
      </c>
      <c r="H16" s="9"/>
      <c r="I16" s="9">
        <f t="shared" si="0"/>
        <v>0</v>
      </c>
      <c r="J16" s="9"/>
      <c r="K16" s="9">
        <v>3569950</v>
      </c>
      <c r="L16" s="9"/>
      <c r="M16" s="9">
        <v>12848250050</v>
      </c>
      <c r="N16" s="9"/>
      <c r="O16" s="9">
        <v>12848250050</v>
      </c>
      <c r="P16" s="9"/>
      <c r="Q16" s="9">
        <f t="shared" si="1"/>
        <v>0</v>
      </c>
    </row>
    <row r="17" spans="1:17">
      <c r="A17" s="1" t="s">
        <v>29</v>
      </c>
      <c r="C17" s="9">
        <v>0</v>
      </c>
      <c r="D17" s="9"/>
      <c r="E17" s="9">
        <v>0</v>
      </c>
      <c r="F17" s="9"/>
      <c r="G17" s="9">
        <v>0</v>
      </c>
      <c r="H17" s="9"/>
      <c r="I17" s="9">
        <f t="shared" si="0"/>
        <v>0</v>
      </c>
      <c r="J17" s="9"/>
      <c r="K17" s="9">
        <v>5000000</v>
      </c>
      <c r="L17" s="9"/>
      <c r="M17" s="9">
        <v>24682261500</v>
      </c>
      <c r="N17" s="9"/>
      <c r="O17" s="9">
        <v>27666463214</v>
      </c>
      <c r="P17" s="9"/>
      <c r="Q17" s="9">
        <f t="shared" si="1"/>
        <v>-2984201714</v>
      </c>
    </row>
    <row r="18" spans="1:17">
      <c r="A18" s="1" t="s">
        <v>212</v>
      </c>
      <c r="C18" s="9">
        <v>0</v>
      </c>
      <c r="D18" s="9"/>
      <c r="E18" s="9">
        <v>0</v>
      </c>
      <c r="F18" s="9"/>
      <c r="G18" s="9">
        <v>0</v>
      </c>
      <c r="H18" s="9"/>
      <c r="I18" s="9">
        <f t="shared" si="0"/>
        <v>0</v>
      </c>
      <c r="J18" s="9"/>
      <c r="K18" s="9">
        <v>8516380</v>
      </c>
      <c r="L18" s="9"/>
      <c r="M18" s="9">
        <v>20090140420</v>
      </c>
      <c r="N18" s="9"/>
      <c r="O18" s="9">
        <v>20090140420</v>
      </c>
      <c r="P18" s="9"/>
      <c r="Q18" s="9">
        <f t="shared" si="1"/>
        <v>0</v>
      </c>
    </row>
    <row r="19" spans="1:17">
      <c r="A19" s="1" t="s">
        <v>186</v>
      </c>
      <c r="C19" s="9">
        <v>0</v>
      </c>
      <c r="D19" s="9"/>
      <c r="E19" s="9">
        <v>0</v>
      </c>
      <c r="F19" s="9"/>
      <c r="G19" s="9">
        <v>0</v>
      </c>
      <c r="H19" s="9"/>
      <c r="I19" s="9">
        <f t="shared" si="0"/>
        <v>0</v>
      </c>
      <c r="J19" s="9"/>
      <c r="K19" s="9">
        <v>9160874</v>
      </c>
      <c r="L19" s="9"/>
      <c r="M19" s="9">
        <v>14970964537</v>
      </c>
      <c r="N19" s="9"/>
      <c r="O19" s="9">
        <v>19823706544</v>
      </c>
      <c r="P19" s="9"/>
      <c r="Q19" s="9">
        <f t="shared" si="1"/>
        <v>-4852742007</v>
      </c>
    </row>
    <row r="20" spans="1:17">
      <c r="A20" s="1" t="s">
        <v>213</v>
      </c>
      <c r="C20" s="9">
        <v>0</v>
      </c>
      <c r="D20" s="9"/>
      <c r="E20" s="9">
        <v>0</v>
      </c>
      <c r="F20" s="9"/>
      <c r="G20" s="9">
        <v>0</v>
      </c>
      <c r="H20" s="9"/>
      <c r="I20" s="9">
        <f t="shared" si="0"/>
        <v>0</v>
      </c>
      <c r="J20" s="9"/>
      <c r="K20" s="9">
        <v>3869557</v>
      </c>
      <c r="L20" s="9"/>
      <c r="M20" s="9">
        <v>34794601146</v>
      </c>
      <c r="N20" s="9"/>
      <c r="O20" s="9">
        <v>25771772010</v>
      </c>
      <c r="P20" s="9"/>
      <c r="Q20" s="9">
        <f t="shared" si="1"/>
        <v>9022829136</v>
      </c>
    </row>
    <row r="21" spans="1:17">
      <c r="A21" s="1" t="s">
        <v>64</v>
      </c>
      <c r="C21" s="9">
        <v>0</v>
      </c>
      <c r="D21" s="9"/>
      <c r="E21" s="9">
        <v>0</v>
      </c>
      <c r="F21" s="9"/>
      <c r="G21" s="9">
        <v>0</v>
      </c>
      <c r="H21" s="9"/>
      <c r="I21" s="9">
        <f t="shared" si="0"/>
        <v>0</v>
      </c>
      <c r="J21" s="9"/>
      <c r="K21" s="9">
        <v>1595723</v>
      </c>
      <c r="L21" s="9"/>
      <c r="M21" s="9">
        <v>31380044676</v>
      </c>
      <c r="N21" s="9"/>
      <c r="O21" s="9">
        <v>29297639447</v>
      </c>
      <c r="P21" s="9"/>
      <c r="Q21" s="9">
        <f t="shared" si="1"/>
        <v>2082405229</v>
      </c>
    </row>
    <row r="22" spans="1:17">
      <c r="A22" s="1" t="s">
        <v>214</v>
      </c>
      <c r="C22" s="9">
        <v>0</v>
      </c>
      <c r="D22" s="9"/>
      <c r="E22" s="9">
        <v>0</v>
      </c>
      <c r="F22" s="9"/>
      <c r="G22" s="9">
        <v>0</v>
      </c>
      <c r="H22" s="9"/>
      <c r="I22" s="9">
        <f t="shared" si="0"/>
        <v>0</v>
      </c>
      <c r="J22" s="9"/>
      <c r="K22" s="9">
        <v>65454</v>
      </c>
      <c r="L22" s="9"/>
      <c r="M22" s="9">
        <v>34877204952</v>
      </c>
      <c r="N22" s="9"/>
      <c r="O22" s="9">
        <v>28921842542</v>
      </c>
      <c r="P22" s="9"/>
      <c r="Q22" s="9">
        <f t="shared" si="1"/>
        <v>5955362410</v>
      </c>
    </row>
    <row r="23" spans="1:17">
      <c r="A23" s="1" t="s">
        <v>54</v>
      </c>
      <c r="C23" s="9">
        <v>0</v>
      </c>
      <c r="D23" s="9"/>
      <c r="E23" s="9">
        <v>0</v>
      </c>
      <c r="F23" s="9"/>
      <c r="G23" s="9">
        <v>0</v>
      </c>
      <c r="H23" s="9"/>
      <c r="I23" s="9">
        <f t="shared" si="0"/>
        <v>0</v>
      </c>
      <c r="J23" s="9"/>
      <c r="K23" s="9">
        <v>1066871</v>
      </c>
      <c r="L23" s="9"/>
      <c r="M23" s="9">
        <v>5644285001</v>
      </c>
      <c r="N23" s="9"/>
      <c r="O23" s="9">
        <v>6414003478</v>
      </c>
      <c r="P23" s="9"/>
      <c r="Q23" s="9">
        <f t="shared" si="1"/>
        <v>-769718477</v>
      </c>
    </row>
    <row r="24" spans="1:17">
      <c r="A24" s="1" t="s">
        <v>215</v>
      </c>
      <c r="C24" s="9">
        <v>0</v>
      </c>
      <c r="D24" s="9"/>
      <c r="E24" s="9">
        <v>0</v>
      </c>
      <c r="F24" s="9"/>
      <c r="G24" s="9">
        <v>0</v>
      </c>
      <c r="H24" s="9"/>
      <c r="I24" s="9">
        <f t="shared" si="0"/>
        <v>0</v>
      </c>
      <c r="J24" s="9"/>
      <c r="K24" s="9">
        <v>6358289</v>
      </c>
      <c r="L24" s="9"/>
      <c r="M24" s="9">
        <v>41514786867</v>
      </c>
      <c r="N24" s="9"/>
      <c r="O24" s="9">
        <v>45760109986</v>
      </c>
      <c r="P24" s="9"/>
      <c r="Q24" s="9">
        <f t="shared" si="1"/>
        <v>-4245323119</v>
      </c>
    </row>
    <row r="25" spans="1:17">
      <c r="A25" s="1" t="s">
        <v>44</v>
      </c>
      <c r="C25" s="9">
        <v>0</v>
      </c>
      <c r="D25" s="9"/>
      <c r="E25" s="9">
        <v>0</v>
      </c>
      <c r="F25" s="9"/>
      <c r="G25" s="9">
        <v>0</v>
      </c>
      <c r="H25" s="9"/>
      <c r="I25" s="9">
        <f t="shared" si="0"/>
        <v>0</v>
      </c>
      <c r="J25" s="9"/>
      <c r="K25" s="9">
        <v>329789</v>
      </c>
      <c r="L25" s="9"/>
      <c r="M25" s="9">
        <v>5134384181</v>
      </c>
      <c r="N25" s="9"/>
      <c r="O25" s="9">
        <v>4179791133</v>
      </c>
      <c r="P25" s="9"/>
      <c r="Q25" s="9">
        <f t="shared" si="1"/>
        <v>954593048</v>
      </c>
    </row>
    <row r="26" spans="1:17">
      <c r="A26" s="1" t="s">
        <v>216</v>
      </c>
      <c r="C26" s="9">
        <v>0</v>
      </c>
      <c r="D26" s="9"/>
      <c r="E26" s="9">
        <v>0</v>
      </c>
      <c r="F26" s="9"/>
      <c r="G26" s="9">
        <v>0</v>
      </c>
      <c r="H26" s="9"/>
      <c r="I26" s="9">
        <f t="shared" si="0"/>
        <v>0</v>
      </c>
      <c r="J26" s="9"/>
      <c r="K26" s="9">
        <v>767307</v>
      </c>
      <c r="L26" s="9"/>
      <c r="M26" s="9">
        <v>13370324475</v>
      </c>
      <c r="N26" s="9"/>
      <c r="O26" s="9">
        <v>8908820992</v>
      </c>
      <c r="P26" s="9"/>
      <c r="Q26" s="9">
        <f t="shared" si="1"/>
        <v>4461503483</v>
      </c>
    </row>
    <row r="27" spans="1:17">
      <c r="A27" s="1" t="s">
        <v>34</v>
      </c>
      <c r="C27" s="9">
        <v>0</v>
      </c>
      <c r="D27" s="9"/>
      <c r="E27" s="9">
        <v>0</v>
      </c>
      <c r="F27" s="9"/>
      <c r="G27" s="9">
        <v>0</v>
      </c>
      <c r="H27" s="9"/>
      <c r="I27" s="9">
        <f t="shared" si="0"/>
        <v>0</v>
      </c>
      <c r="J27" s="9"/>
      <c r="K27" s="9">
        <v>1023077</v>
      </c>
      <c r="L27" s="9"/>
      <c r="M27" s="9">
        <v>15975356733</v>
      </c>
      <c r="N27" s="9"/>
      <c r="O27" s="9">
        <v>17527940974</v>
      </c>
      <c r="P27" s="9"/>
      <c r="Q27" s="9">
        <f t="shared" si="1"/>
        <v>-1552584241</v>
      </c>
    </row>
    <row r="28" spans="1:17">
      <c r="A28" s="1" t="s">
        <v>18</v>
      </c>
      <c r="C28" s="9">
        <v>0</v>
      </c>
      <c r="D28" s="9"/>
      <c r="E28" s="9">
        <v>0</v>
      </c>
      <c r="F28" s="9"/>
      <c r="G28" s="9">
        <v>0</v>
      </c>
      <c r="H28" s="9"/>
      <c r="I28" s="9">
        <f t="shared" si="0"/>
        <v>0</v>
      </c>
      <c r="J28" s="9"/>
      <c r="K28" s="9">
        <v>88962</v>
      </c>
      <c r="L28" s="9"/>
      <c r="M28" s="9">
        <v>8396682608</v>
      </c>
      <c r="N28" s="9"/>
      <c r="O28" s="9">
        <v>7454874594</v>
      </c>
      <c r="P28" s="9"/>
      <c r="Q28" s="9">
        <f t="shared" si="1"/>
        <v>941808014</v>
      </c>
    </row>
    <row r="29" spans="1:17">
      <c r="A29" s="1" t="s">
        <v>217</v>
      </c>
      <c r="C29" s="9">
        <v>0</v>
      </c>
      <c r="D29" s="9"/>
      <c r="E29" s="9">
        <v>0</v>
      </c>
      <c r="F29" s="9"/>
      <c r="G29" s="9">
        <v>0</v>
      </c>
      <c r="H29" s="9"/>
      <c r="I29" s="9">
        <f t="shared" si="0"/>
        <v>0</v>
      </c>
      <c r="J29" s="9"/>
      <c r="K29" s="9">
        <v>795255</v>
      </c>
      <c r="L29" s="9"/>
      <c r="M29" s="9">
        <v>26993529786</v>
      </c>
      <c r="N29" s="9"/>
      <c r="O29" s="9">
        <v>23755223144</v>
      </c>
      <c r="P29" s="9"/>
      <c r="Q29" s="9">
        <f t="shared" si="1"/>
        <v>3238306642</v>
      </c>
    </row>
    <row r="30" spans="1:17">
      <c r="A30" s="1" t="s">
        <v>19</v>
      </c>
      <c r="C30" s="9">
        <v>0</v>
      </c>
      <c r="D30" s="9"/>
      <c r="E30" s="9">
        <v>0</v>
      </c>
      <c r="F30" s="9"/>
      <c r="G30" s="9">
        <v>0</v>
      </c>
      <c r="H30" s="9"/>
      <c r="I30" s="9">
        <f t="shared" si="0"/>
        <v>0</v>
      </c>
      <c r="J30" s="9"/>
      <c r="K30" s="9">
        <v>21963</v>
      </c>
      <c r="L30" s="9"/>
      <c r="M30" s="9">
        <v>2160963012</v>
      </c>
      <c r="N30" s="9"/>
      <c r="O30" s="9">
        <v>2141222399</v>
      </c>
      <c r="P30" s="9"/>
      <c r="Q30" s="9">
        <f t="shared" si="1"/>
        <v>19740613</v>
      </c>
    </row>
    <row r="31" spans="1:17">
      <c r="A31" s="1" t="s">
        <v>218</v>
      </c>
      <c r="C31" s="9">
        <v>0</v>
      </c>
      <c r="D31" s="9"/>
      <c r="E31" s="9">
        <v>0</v>
      </c>
      <c r="F31" s="9"/>
      <c r="G31" s="9">
        <v>0</v>
      </c>
      <c r="H31" s="9"/>
      <c r="I31" s="9">
        <f t="shared" si="0"/>
        <v>0</v>
      </c>
      <c r="J31" s="9"/>
      <c r="K31" s="9">
        <v>1366288</v>
      </c>
      <c r="L31" s="9"/>
      <c r="M31" s="9">
        <v>18199325293</v>
      </c>
      <c r="N31" s="9"/>
      <c r="O31" s="9">
        <v>15279284097</v>
      </c>
      <c r="P31" s="9"/>
      <c r="Q31" s="9">
        <f t="shared" si="1"/>
        <v>2920041196</v>
      </c>
    </row>
    <row r="32" spans="1:17">
      <c r="A32" s="1" t="s">
        <v>219</v>
      </c>
      <c r="C32" s="9">
        <v>0</v>
      </c>
      <c r="D32" s="9"/>
      <c r="E32" s="9">
        <v>0</v>
      </c>
      <c r="F32" s="9"/>
      <c r="G32" s="9">
        <v>0</v>
      </c>
      <c r="H32" s="9"/>
      <c r="I32" s="9">
        <f t="shared" si="0"/>
        <v>0</v>
      </c>
      <c r="J32" s="9"/>
      <c r="K32" s="9">
        <v>7284110</v>
      </c>
      <c r="L32" s="9"/>
      <c r="M32" s="9">
        <v>34919248670</v>
      </c>
      <c r="N32" s="9"/>
      <c r="O32" s="9">
        <v>25950918051</v>
      </c>
      <c r="P32" s="9"/>
      <c r="Q32" s="9">
        <f t="shared" si="1"/>
        <v>8968330619</v>
      </c>
    </row>
    <row r="33" spans="1:17">
      <c r="A33" s="1" t="s">
        <v>127</v>
      </c>
      <c r="C33" s="9">
        <v>100000</v>
      </c>
      <c r="D33" s="9"/>
      <c r="E33" s="9">
        <v>94184556250</v>
      </c>
      <c r="F33" s="9"/>
      <c r="G33" s="9">
        <v>93891267083</v>
      </c>
      <c r="H33" s="9"/>
      <c r="I33" s="9">
        <f t="shared" si="0"/>
        <v>293289167</v>
      </c>
      <c r="J33" s="9"/>
      <c r="K33" s="9">
        <v>100000</v>
      </c>
      <c r="L33" s="9"/>
      <c r="M33" s="9">
        <v>94184556250</v>
      </c>
      <c r="N33" s="9"/>
      <c r="O33" s="9">
        <v>93891267083</v>
      </c>
      <c r="P33" s="9"/>
      <c r="Q33" s="9">
        <f t="shared" si="1"/>
        <v>293289167</v>
      </c>
    </row>
    <row r="34" spans="1:17">
      <c r="A34" s="1" t="s">
        <v>121</v>
      </c>
      <c r="C34" s="9">
        <v>162000</v>
      </c>
      <c r="D34" s="9"/>
      <c r="E34" s="9">
        <v>135411608293</v>
      </c>
      <c r="F34" s="9"/>
      <c r="G34" s="9">
        <v>130323525798</v>
      </c>
      <c r="H34" s="9"/>
      <c r="I34" s="9">
        <f t="shared" si="0"/>
        <v>5088082495</v>
      </c>
      <c r="J34" s="9"/>
      <c r="K34" s="9">
        <v>162000</v>
      </c>
      <c r="L34" s="9"/>
      <c r="M34" s="9">
        <v>135411608293</v>
      </c>
      <c r="N34" s="9"/>
      <c r="O34" s="9">
        <v>130323525798</v>
      </c>
      <c r="P34" s="9"/>
      <c r="Q34" s="9">
        <f t="shared" si="1"/>
        <v>5088082495</v>
      </c>
    </row>
    <row r="35" spans="1:17">
      <c r="A35" s="1" t="s">
        <v>106</v>
      </c>
      <c r="C35" s="9">
        <v>45000</v>
      </c>
      <c r="D35" s="9"/>
      <c r="E35" s="9">
        <v>41280016642</v>
      </c>
      <c r="F35" s="9"/>
      <c r="G35" s="9">
        <v>38272763657</v>
      </c>
      <c r="H35" s="9"/>
      <c r="I35" s="9">
        <f t="shared" si="0"/>
        <v>3007252985</v>
      </c>
      <c r="J35" s="9"/>
      <c r="K35" s="9">
        <v>145000</v>
      </c>
      <c r="L35" s="9"/>
      <c r="M35" s="9">
        <v>127978806830</v>
      </c>
      <c r="N35" s="9"/>
      <c r="O35" s="9">
        <v>120517854032</v>
      </c>
      <c r="P35" s="9"/>
      <c r="Q35" s="9">
        <f t="shared" si="1"/>
        <v>7460952798</v>
      </c>
    </row>
    <row r="36" spans="1:17">
      <c r="A36" s="1" t="s">
        <v>133</v>
      </c>
      <c r="C36" s="9">
        <v>1000</v>
      </c>
      <c r="D36" s="9"/>
      <c r="E36" s="9">
        <v>1000000000</v>
      </c>
      <c r="F36" s="9"/>
      <c r="G36" s="9">
        <v>999808751</v>
      </c>
      <c r="H36" s="9"/>
      <c r="I36" s="9">
        <f t="shared" si="0"/>
        <v>191249</v>
      </c>
      <c r="J36" s="9"/>
      <c r="K36" s="9">
        <v>1000</v>
      </c>
      <c r="L36" s="9"/>
      <c r="M36" s="9">
        <v>1000000000</v>
      </c>
      <c r="N36" s="9"/>
      <c r="O36" s="9">
        <v>999808751</v>
      </c>
      <c r="P36" s="9"/>
      <c r="Q36" s="9">
        <f t="shared" si="1"/>
        <v>191249</v>
      </c>
    </row>
    <row r="37" spans="1:17">
      <c r="A37" s="1" t="s">
        <v>168</v>
      </c>
      <c r="C37" s="9">
        <v>0</v>
      </c>
      <c r="D37" s="9"/>
      <c r="E37" s="9">
        <v>0</v>
      </c>
      <c r="F37" s="9"/>
      <c r="G37" s="9">
        <v>0</v>
      </c>
      <c r="H37" s="9"/>
      <c r="I37" s="9">
        <f t="shared" si="0"/>
        <v>0</v>
      </c>
      <c r="J37" s="9"/>
      <c r="K37" s="9">
        <v>215000</v>
      </c>
      <c r="L37" s="9"/>
      <c r="M37" s="9">
        <v>215000000000</v>
      </c>
      <c r="N37" s="9"/>
      <c r="O37" s="9">
        <v>212488979390</v>
      </c>
      <c r="P37" s="9"/>
      <c r="Q37" s="9">
        <f t="shared" si="1"/>
        <v>2511020610</v>
      </c>
    </row>
    <row r="38" spans="1:17">
      <c r="A38" s="1" t="s">
        <v>220</v>
      </c>
      <c r="C38" s="9">
        <v>0</v>
      </c>
      <c r="D38" s="9"/>
      <c r="E38" s="9">
        <v>0</v>
      </c>
      <c r="F38" s="9"/>
      <c r="G38" s="9">
        <v>0</v>
      </c>
      <c r="H38" s="9"/>
      <c r="I38" s="9">
        <f t="shared" si="0"/>
        <v>0</v>
      </c>
      <c r="J38" s="9"/>
      <c r="K38" s="9">
        <v>100000</v>
      </c>
      <c r="L38" s="9"/>
      <c r="M38" s="9">
        <v>100000000000</v>
      </c>
      <c r="N38" s="9"/>
      <c r="O38" s="9">
        <v>93375417500</v>
      </c>
      <c r="P38" s="9"/>
      <c r="Q38" s="9">
        <f t="shared" si="1"/>
        <v>6624582500</v>
      </c>
    </row>
    <row r="39" spans="1:17">
      <c r="A39" s="1" t="s">
        <v>221</v>
      </c>
      <c r="C39" s="9">
        <v>0</v>
      </c>
      <c r="D39" s="9"/>
      <c r="E39" s="9">
        <v>0</v>
      </c>
      <c r="F39" s="9"/>
      <c r="G39" s="9">
        <v>0</v>
      </c>
      <c r="H39" s="9"/>
      <c r="I39" s="9">
        <f t="shared" si="0"/>
        <v>0</v>
      </c>
      <c r="J39" s="9"/>
      <c r="K39" s="9">
        <v>44004</v>
      </c>
      <c r="L39" s="9"/>
      <c r="M39" s="9">
        <v>44004000000</v>
      </c>
      <c r="N39" s="9"/>
      <c r="O39" s="9">
        <v>40878465994</v>
      </c>
      <c r="P39" s="9"/>
      <c r="Q39" s="9">
        <f t="shared" si="1"/>
        <v>3125534006</v>
      </c>
    </row>
    <row r="40" spans="1:17">
      <c r="A40" s="1" t="s">
        <v>222</v>
      </c>
      <c r="C40" s="9">
        <v>0</v>
      </c>
      <c r="D40" s="9"/>
      <c r="E40" s="9">
        <v>0</v>
      </c>
      <c r="F40" s="9"/>
      <c r="G40" s="9">
        <v>0</v>
      </c>
      <c r="H40" s="9"/>
      <c r="I40" s="9">
        <f t="shared" si="0"/>
        <v>0</v>
      </c>
      <c r="J40" s="9"/>
      <c r="K40" s="9">
        <v>133280</v>
      </c>
      <c r="L40" s="9"/>
      <c r="M40" s="9">
        <v>133280000000</v>
      </c>
      <c r="N40" s="9"/>
      <c r="O40" s="9">
        <v>126564256164</v>
      </c>
      <c r="P40" s="9"/>
      <c r="Q40" s="9">
        <f t="shared" si="1"/>
        <v>6715743836</v>
      </c>
    </row>
    <row r="41" spans="1:17">
      <c r="A41" s="1" t="s">
        <v>223</v>
      </c>
      <c r="C41" s="9">
        <v>0</v>
      </c>
      <c r="D41" s="9"/>
      <c r="E41" s="9">
        <v>0</v>
      </c>
      <c r="F41" s="9"/>
      <c r="G41" s="9">
        <v>0</v>
      </c>
      <c r="H41" s="9"/>
      <c r="I41" s="9">
        <f t="shared" si="0"/>
        <v>0</v>
      </c>
      <c r="J41" s="9"/>
      <c r="K41" s="9">
        <v>53372</v>
      </c>
      <c r="L41" s="9"/>
      <c r="M41" s="9">
        <v>53372000000</v>
      </c>
      <c r="N41" s="9"/>
      <c r="O41" s="9">
        <v>49677124068</v>
      </c>
      <c r="P41" s="9"/>
      <c r="Q41" s="9">
        <f t="shared" si="1"/>
        <v>3694875932</v>
      </c>
    </row>
    <row r="42" spans="1:17">
      <c r="A42" s="1" t="s">
        <v>84</v>
      </c>
      <c r="C42" s="9">
        <v>0</v>
      </c>
      <c r="D42" s="9"/>
      <c r="E42" s="9">
        <v>0</v>
      </c>
      <c r="F42" s="9"/>
      <c r="G42" s="9">
        <v>0</v>
      </c>
      <c r="H42" s="9"/>
      <c r="I42" s="9">
        <f t="shared" si="0"/>
        <v>0</v>
      </c>
      <c r="J42" s="9"/>
      <c r="K42" s="9">
        <v>39000</v>
      </c>
      <c r="L42" s="9"/>
      <c r="M42" s="9">
        <v>30670606955</v>
      </c>
      <c r="N42" s="9"/>
      <c r="O42" s="9">
        <v>28619457185</v>
      </c>
      <c r="P42" s="9"/>
      <c r="Q42" s="9">
        <f t="shared" si="1"/>
        <v>2051149770</v>
      </c>
    </row>
    <row r="43" spans="1:17">
      <c r="A43" s="1" t="s">
        <v>224</v>
      </c>
      <c r="C43" s="9">
        <v>0</v>
      </c>
      <c r="D43" s="9"/>
      <c r="E43" s="9">
        <v>0</v>
      </c>
      <c r="F43" s="9"/>
      <c r="G43" s="9">
        <v>0</v>
      </c>
      <c r="H43" s="9"/>
      <c r="I43" s="9">
        <f t="shared" si="0"/>
        <v>0</v>
      </c>
      <c r="J43" s="9"/>
      <c r="K43" s="9">
        <v>67467</v>
      </c>
      <c r="L43" s="9"/>
      <c r="M43" s="9">
        <v>67467000000</v>
      </c>
      <c r="N43" s="9"/>
      <c r="O43" s="9">
        <v>66405849907</v>
      </c>
      <c r="P43" s="9"/>
      <c r="Q43" s="9">
        <f t="shared" si="1"/>
        <v>1061150093</v>
      </c>
    </row>
    <row r="44" spans="1:17">
      <c r="A44" s="1" t="s">
        <v>225</v>
      </c>
      <c r="C44" s="9">
        <v>0</v>
      </c>
      <c r="D44" s="9"/>
      <c r="E44" s="9">
        <v>0</v>
      </c>
      <c r="F44" s="9"/>
      <c r="G44" s="9">
        <v>0</v>
      </c>
      <c r="H44" s="9"/>
      <c r="I44" s="9">
        <f>E44-G44</f>
        <v>0</v>
      </c>
      <c r="J44" s="9"/>
      <c r="K44" s="9">
        <v>60440</v>
      </c>
      <c r="L44" s="9"/>
      <c r="M44" s="9">
        <v>60440000000</v>
      </c>
      <c r="N44" s="9"/>
      <c r="O44" s="9">
        <v>57665020720</v>
      </c>
      <c r="P44" s="9"/>
      <c r="Q44" s="9">
        <f t="shared" si="1"/>
        <v>2774979280</v>
      </c>
    </row>
    <row r="45" spans="1:17">
      <c r="A45" s="1" t="s">
        <v>226</v>
      </c>
      <c r="C45" s="9">
        <v>0</v>
      </c>
      <c r="D45" s="9"/>
      <c r="E45" s="9">
        <v>0</v>
      </c>
      <c r="F45" s="9"/>
      <c r="G45" s="9">
        <v>0</v>
      </c>
      <c r="H45" s="9"/>
      <c r="I45" s="9">
        <f t="shared" si="0"/>
        <v>0</v>
      </c>
      <c r="J45" s="9"/>
      <c r="K45" s="9">
        <v>130000</v>
      </c>
      <c r="L45" s="9"/>
      <c r="M45" s="9">
        <v>130000000000</v>
      </c>
      <c r="N45" s="9"/>
      <c r="O45" s="9">
        <v>118780267173</v>
      </c>
      <c r="P45" s="9"/>
      <c r="Q45" s="9">
        <f t="shared" si="1"/>
        <v>11219732827</v>
      </c>
    </row>
    <row r="46" spans="1:17">
      <c r="A46" s="1" t="s">
        <v>227</v>
      </c>
      <c r="C46" s="9">
        <v>0</v>
      </c>
      <c r="D46" s="9"/>
      <c r="E46" s="9">
        <v>0</v>
      </c>
      <c r="F46" s="9"/>
      <c r="G46" s="9">
        <v>0</v>
      </c>
      <c r="H46" s="9"/>
      <c r="I46" s="9">
        <f t="shared" si="0"/>
        <v>0</v>
      </c>
      <c r="J46" s="9"/>
      <c r="K46" s="9">
        <v>32215</v>
      </c>
      <c r="L46" s="9"/>
      <c r="M46" s="9">
        <v>32215000000</v>
      </c>
      <c r="N46" s="9"/>
      <c r="O46" s="9">
        <v>31277994185</v>
      </c>
      <c r="P46" s="9"/>
      <c r="Q46" s="9">
        <f t="shared" si="1"/>
        <v>937005815</v>
      </c>
    </row>
    <row r="47" spans="1:17" ht="24.75" thickBot="1">
      <c r="C47" s="9"/>
      <c r="D47" s="9"/>
      <c r="E47" s="17">
        <f>SUM(E8:E46)</f>
        <v>295185804835</v>
      </c>
      <c r="F47" s="9"/>
      <c r="G47" s="17">
        <f>SUM(G8:G46)</f>
        <v>285961505250</v>
      </c>
      <c r="H47" s="9"/>
      <c r="I47" s="17">
        <f>SUM(I8:I46)</f>
        <v>9224299585</v>
      </c>
      <c r="J47" s="9"/>
      <c r="K47" s="9"/>
      <c r="L47" s="9"/>
      <c r="M47" s="17">
        <f>SUM(SUM(M8:M46))</f>
        <v>1788676569637</v>
      </c>
      <c r="N47" s="9"/>
      <c r="O47" s="17">
        <f>SUM(O8:O46)</f>
        <v>1671809639958</v>
      </c>
      <c r="P47" s="9"/>
      <c r="Q47" s="17">
        <f>SUM(Q8:Q46)</f>
        <v>116866929679</v>
      </c>
    </row>
    <row r="48" spans="1:17" ht="24.75" thickTop="1"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</row>
    <row r="49" spans="3:17">
      <c r="C49" s="9"/>
      <c r="D49" s="9"/>
      <c r="E49" s="9"/>
      <c r="F49" s="9"/>
      <c r="I49" s="3"/>
      <c r="Q49" s="9"/>
    </row>
    <row r="50" spans="3:17">
      <c r="C50" s="9"/>
      <c r="D50" s="9"/>
      <c r="E50" s="9"/>
      <c r="F50" s="9"/>
      <c r="I50" s="3"/>
      <c r="Q50" s="18"/>
    </row>
    <row r="53" spans="3:17">
      <c r="I53" s="18"/>
      <c r="J53" s="18"/>
      <c r="K53" s="18"/>
      <c r="L53" s="18"/>
      <c r="M53" s="18"/>
      <c r="N53" s="18"/>
      <c r="O53" s="18"/>
      <c r="P53" s="18"/>
      <c r="Q53" s="9"/>
    </row>
    <row r="54" spans="3:17">
      <c r="I54" s="3"/>
      <c r="Q54" s="6"/>
    </row>
    <row r="55" spans="3:17">
      <c r="I55" s="3"/>
      <c r="Q55" s="6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74"/>
  <sheetViews>
    <sheetView rightToLeft="1" topLeftCell="A58" workbookViewId="0">
      <selection activeCell="G73" sqref="G73:Q73"/>
    </sheetView>
  </sheetViews>
  <sheetFormatPr defaultRowHeight="24"/>
  <cols>
    <col min="1" max="1" width="33.140625" style="1" bestFit="1" customWidth="1"/>
    <col min="2" max="2" width="1" style="1" customWidth="1"/>
    <col min="3" max="3" width="18.85546875" style="1" bestFit="1" customWidth="1"/>
    <col min="4" max="4" width="1" style="1" customWidth="1"/>
    <col min="5" max="5" width="19.5703125" style="1" bestFit="1" customWidth="1"/>
    <col min="6" max="6" width="1" style="1" customWidth="1"/>
    <col min="7" max="7" width="15.7109375" style="1" bestFit="1" customWidth="1"/>
    <col min="8" max="8" width="1" style="1" customWidth="1"/>
    <col min="9" max="9" width="16.85546875" style="1" bestFit="1" customWidth="1"/>
    <col min="10" max="10" width="1" style="1" customWidth="1"/>
    <col min="11" max="11" width="21.7109375" style="1" bestFit="1" customWidth="1"/>
    <col min="12" max="12" width="1" style="1" customWidth="1"/>
    <col min="13" max="13" width="18.85546875" style="1" bestFit="1" customWidth="1"/>
    <col min="14" max="14" width="1" style="1" customWidth="1"/>
    <col min="15" max="15" width="19.5703125" style="1" bestFit="1" customWidth="1"/>
    <col min="16" max="16" width="1" style="1" customWidth="1"/>
    <col min="17" max="17" width="17.42578125" style="1" bestFit="1" customWidth="1"/>
    <col min="18" max="18" width="1" style="1" customWidth="1"/>
    <col min="19" max="19" width="17.42578125" style="1" bestFit="1" customWidth="1"/>
    <col min="20" max="20" width="1" style="1" customWidth="1"/>
    <col min="21" max="21" width="21.7109375" style="1" bestFit="1" customWidth="1"/>
    <col min="22" max="22" width="1" style="1" customWidth="1"/>
    <col min="23" max="23" width="9.140625" style="1" customWidth="1"/>
    <col min="24" max="16384" width="9.140625" style="1"/>
  </cols>
  <sheetData>
    <row r="2" spans="1:21" ht="24.75">
      <c r="A2" s="22" t="s">
        <v>0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</row>
    <row r="3" spans="1:21" ht="24.75">
      <c r="A3" s="22" t="s">
        <v>158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</row>
    <row r="4" spans="1:21" ht="24.75">
      <c r="A4" s="22" t="s">
        <v>2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</row>
    <row r="6" spans="1:21" ht="24.75">
      <c r="A6" s="22" t="s">
        <v>3</v>
      </c>
      <c r="C6" s="23" t="s">
        <v>160</v>
      </c>
      <c r="D6" s="23" t="s">
        <v>160</v>
      </c>
      <c r="E6" s="23" t="s">
        <v>160</v>
      </c>
      <c r="F6" s="23" t="s">
        <v>160</v>
      </c>
      <c r="G6" s="23" t="s">
        <v>160</v>
      </c>
      <c r="H6" s="23" t="s">
        <v>160</v>
      </c>
      <c r="I6" s="23" t="s">
        <v>160</v>
      </c>
      <c r="J6" s="23" t="s">
        <v>160</v>
      </c>
      <c r="K6" s="23" t="s">
        <v>160</v>
      </c>
      <c r="M6" s="23" t="s">
        <v>161</v>
      </c>
      <c r="N6" s="23" t="s">
        <v>161</v>
      </c>
      <c r="O6" s="23" t="s">
        <v>161</v>
      </c>
      <c r="P6" s="23" t="s">
        <v>161</v>
      </c>
      <c r="Q6" s="23" t="s">
        <v>161</v>
      </c>
      <c r="R6" s="23" t="s">
        <v>161</v>
      </c>
      <c r="S6" s="23" t="s">
        <v>161</v>
      </c>
      <c r="T6" s="23" t="s">
        <v>161</v>
      </c>
      <c r="U6" s="23" t="s">
        <v>161</v>
      </c>
    </row>
    <row r="7" spans="1:21" ht="24.75">
      <c r="A7" s="23" t="s">
        <v>3</v>
      </c>
      <c r="C7" s="23" t="s">
        <v>228</v>
      </c>
      <c r="E7" s="23" t="s">
        <v>229</v>
      </c>
      <c r="G7" s="23" t="s">
        <v>230</v>
      </c>
      <c r="I7" s="23" t="s">
        <v>145</v>
      </c>
      <c r="K7" s="24" t="s">
        <v>231</v>
      </c>
      <c r="M7" s="23" t="s">
        <v>228</v>
      </c>
      <c r="O7" s="23" t="s">
        <v>229</v>
      </c>
      <c r="Q7" s="23" t="s">
        <v>230</v>
      </c>
      <c r="S7" s="23" t="s">
        <v>145</v>
      </c>
      <c r="U7" s="23" t="s">
        <v>231</v>
      </c>
    </row>
    <row r="8" spans="1:21">
      <c r="A8" s="1" t="s">
        <v>49</v>
      </c>
      <c r="C8" s="9">
        <v>0</v>
      </c>
      <c r="D8" s="9"/>
      <c r="E8" s="9">
        <v>0</v>
      </c>
      <c r="F8" s="9"/>
      <c r="G8" s="9">
        <v>0</v>
      </c>
      <c r="H8" s="9"/>
      <c r="I8" s="9">
        <f>C8+E8+G8</f>
        <v>0</v>
      </c>
      <c r="J8" s="9"/>
      <c r="K8" s="20">
        <f>I8/$I$73</f>
        <v>0</v>
      </c>
      <c r="L8" s="9"/>
      <c r="M8" s="9">
        <v>0</v>
      </c>
      <c r="N8" s="9"/>
      <c r="O8" s="9">
        <v>0</v>
      </c>
      <c r="P8" s="9"/>
      <c r="Q8" s="9">
        <v>0</v>
      </c>
      <c r="R8" s="9"/>
      <c r="S8" s="9">
        <f>M8+O8+Q8</f>
        <v>0</v>
      </c>
      <c r="T8" s="9"/>
      <c r="U8" s="11">
        <f>S8/$S$73</f>
        <v>0</v>
      </c>
    </row>
    <row r="9" spans="1:21">
      <c r="A9" s="1" t="s">
        <v>59</v>
      </c>
      <c r="C9" s="9">
        <v>0</v>
      </c>
      <c r="D9" s="9"/>
      <c r="E9" s="9">
        <v>-3036622162</v>
      </c>
      <c r="F9" s="9"/>
      <c r="G9" s="9">
        <v>835483689</v>
      </c>
      <c r="H9" s="9"/>
      <c r="I9" s="9">
        <f t="shared" ref="I9:I72" si="0">C9+E9+G9</f>
        <v>-2201138473</v>
      </c>
      <c r="J9" s="9"/>
      <c r="K9" s="20">
        <f t="shared" ref="K9:K72" si="1">I9/$I$73</f>
        <v>3.8831923945637628E-2</v>
      </c>
      <c r="L9" s="9"/>
      <c r="M9" s="9">
        <v>0</v>
      </c>
      <c r="N9" s="9"/>
      <c r="O9" s="9">
        <v>13466858943</v>
      </c>
      <c r="P9" s="9"/>
      <c r="Q9" s="9">
        <v>835483689</v>
      </c>
      <c r="R9" s="9"/>
      <c r="S9" s="9">
        <f t="shared" ref="S9:S72" si="2">M9+O9+Q9</f>
        <v>14302342632</v>
      </c>
      <c r="T9" s="9"/>
      <c r="U9" s="11">
        <f t="shared" ref="U9:U72" si="3">S9/$S$73</f>
        <v>0.11571454515020801</v>
      </c>
    </row>
    <row r="10" spans="1:21">
      <c r="A10" s="1" t="s">
        <v>181</v>
      </c>
      <c r="C10" s="9">
        <v>0</v>
      </c>
      <c r="D10" s="9"/>
      <c r="E10" s="9">
        <v>0</v>
      </c>
      <c r="F10" s="9"/>
      <c r="G10" s="9">
        <v>0</v>
      </c>
      <c r="H10" s="9"/>
      <c r="I10" s="9">
        <f t="shared" si="0"/>
        <v>0</v>
      </c>
      <c r="J10" s="9"/>
      <c r="K10" s="20">
        <f t="shared" si="1"/>
        <v>0</v>
      </c>
      <c r="L10" s="9"/>
      <c r="M10" s="9">
        <v>174015164</v>
      </c>
      <c r="N10" s="9"/>
      <c r="O10" s="9">
        <v>0</v>
      </c>
      <c r="P10" s="9"/>
      <c r="Q10" s="9">
        <v>2699207345</v>
      </c>
      <c r="R10" s="9"/>
      <c r="S10" s="9">
        <f t="shared" si="2"/>
        <v>2873222509</v>
      </c>
      <c r="T10" s="9"/>
      <c r="U10" s="11">
        <f t="shared" si="3"/>
        <v>2.3246096412233852E-2</v>
      </c>
    </row>
    <row r="11" spans="1:21">
      <c r="A11" s="1" t="s">
        <v>30</v>
      </c>
      <c r="C11" s="9">
        <v>0</v>
      </c>
      <c r="D11" s="9"/>
      <c r="E11" s="9">
        <v>-2259898735</v>
      </c>
      <c r="F11" s="9"/>
      <c r="G11" s="9">
        <v>0</v>
      </c>
      <c r="H11" s="9"/>
      <c r="I11" s="9">
        <f t="shared" si="0"/>
        <v>-2259898735</v>
      </c>
      <c r="J11" s="9"/>
      <c r="K11" s="20">
        <f t="shared" si="1"/>
        <v>3.9868557511857493E-2</v>
      </c>
      <c r="L11" s="9"/>
      <c r="M11" s="9">
        <v>546059884</v>
      </c>
      <c r="N11" s="9"/>
      <c r="O11" s="9">
        <v>-2753839846</v>
      </c>
      <c r="P11" s="9"/>
      <c r="Q11" s="9">
        <v>2569325908</v>
      </c>
      <c r="R11" s="9"/>
      <c r="S11" s="9">
        <f t="shared" si="2"/>
        <v>361545946</v>
      </c>
      <c r="T11" s="9"/>
      <c r="U11" s="11">
        <f t="shared" si="3"/>
        <v>2.9251239303054945E-3</v>
      </c>
    </row>
    <row r="12" spans="1:21">
      <c r="A12" s="1" t="s">
        <v>207</v>
      </c>
      <c r="C12" s="9">
        <v>0</v>
      </c>
      <c r="D12" s="9"/>
      <c r="E12" s="9">
        <v>0</v>
      </c>
      <c r="F12" s="9"/>
      <c r="G12" s="9">
        <v>0</v>
      </c>
      <c r="H12" s="9"/>
      <c r="I12" s="9">
        <f t="shared" si="0"/>
        <v>0</v>
      </c>
      <c r="J12" s="9"/>
      <c r="K12" s="20">
        <f t="shared" si="1"/>
        <v>0</v>
      </c>
      <c r="L12" s="9"/>
      <c r="M12" s="9">
        <v>0</v>
      </c>
      <c r="N12" s="9"/>
      <c r="O12" s="9">
        <v>0</v>
      </c>
      <c r="P12" s="9"/>
      <c r="Q12" s="9">
        <v>9404676361</v>
      </c>
      <c r="R12" s="9"/>
      <c r="S12" s="9">
        <f t="shared" si="2"/>
        <v>9404676361</v>
      </c>
      <c r="T12" s="9"/>
      <c r="U12" s="11">
        <f t="shared" si="3"/>
        <v>7.608948235956571E-2</v>
      </c>
    </row>
    <row r="13" spans="1:21">
      <c r="A13" s="1" t="s">
        <v>208</v>
      </c>
      <c r="C13" s="9">
        <v>0</v>
      </c>
      <c r="D13" s="9"/>
      <c r="E13" s="9">
        <v>0</v>
      </c>
      <c r="F13" s="9"/>
      <c r="G13" s="9">
        <v>0</v>
      </c>
      <c r="H13" s="9"/>
      <c r="I13" s="9">
        <f t="shared" si="0"/>
        <v>0</v>
      </c>
      <c r="J13" s="9"/>
      <c r="K13" s="20">
        <f t="shared" si="1"/>
        <v>0</v>
      </c>
      <c r="L13" s="9"/>
      <c r="M13" s="9">
        <v>0</v>
      </c>
      <c r="N13" s="9"/>
      <c r="O13" s="9">
        <v>0</v>
      </c>
      <c r="P13" s="9"/>
      <c r="Q13" s="9">
        <v>3962960214</v>
      </c>
      <c r="R13" s="9"/>
      <c r="S13" s="9">
        <f t="shared" si="2"/>
        <v>3962960214</v>
      </c>
      <c r="T13" s="9"/>
      <c r="U13" s="11">
        <f t="shared" si="3"/>
        <v>3.2062729191326578E-2</v>
      </c>
    </row>
    <row r="14" spans="1:21">
      <c r="A14" s="1" t="s">
        <v>209</v>
      </c>
      <c r="C14" s="9">
        <v>0</v>
      </c>
      <c r="D14" s="9"/>
      <c r="E14" s="9">
        <v>0</v>
      </c>
      <c r="F14" s="9"/>
      <c r="G14" s="9">
        <v>0</v>
      </c>
      <c r="H14" s="9"/>
      <c r="I14" s="9">
        <f t="shared" si="0"/>
        <v>0</v>
      </c>
      <c r="J14" s="9"/>
      <c r="K14" s="20">
        <f t="shared" si="1"/>
        <v>0</v>
      </c>
      <c r="L14" s="9"/>
      <c r="M14" s="9">
        <v>0</v>
      </c>
      <c r="N14" s="9"/>
      <c r="O14" s="9">
        <v>0</v>
      </c>
      <c r="P14" s="9"/>
      <c r="Q14" s="9">
        <v>19676634952</v>
      </c>
      <c r="R14" s="9"/>
      <c r="S14" s="9">
        <f t="shared" si="2"/>
        <v>19676634952</v>
      </c>
      <c r="T14" s="9"/>
      <c r="U14" s="11">
        <f t="shared" si="3"/>
        <v>0.15919579904784967</v>
      </c>
    </row>
    <row r="15" spans="1:21">
      <c r="A15" s="1" t="s">
        <v>210</v>
      </c>
      <c r="C15" s="9">
        <v>0</v>
      </c>
      <c r="D15" s="9"/>
      <c r="E15" s="9">
        <v>0</v>
      </c>
      <c r="F15" s="9"/>
      <c r="G15" s="9">
        <v>0</v>
      </c>
      <c r="H15" s="9"/>
      <c r="I15" s="9">
        <f t="shared" si="0"/>
        <v>0</v>
      </c>
      <c r="J15" s="9"/>
      <c r="K15" s="20">
        <f t="shared" si="1"/>
        <v>0</v>
      </c>
      <c r="L15" s="9"/>
      <c r="M15" s="9">
        <v>0</v>
      </c>
      <c r="N15" s="9"/>
      <c r="O15" s="9">
        <v>0</v>
      </c>
      <c r="P15" s="9"/>
      <c r="Q15" s="9">
        <v>0</v>
      </c>
      <c r="R15" s="9"/>
      <c r="S15" s="9">
        <f t="shared" si="2"/>
        <v>0</v>
      </c>
      <c r="T15" s="9"/>
      <c r="U15" s="11">
        <f t="shared" si="3"/>
        <v>0</v>
      </c>
    </row>
    <row r="16" spans="1:21">
      <c r="A16" s="1" t="s">
        <v>211</v>
      </c>
      <c r="C16" s="9">
        <v>0</v>
      </c>
      <c r="D16" s="9"/>
      <c r="E16" s="9">
        <v>0</v>
      </c>
      <c r="F16" s="9"/>
      <c r="G16" s="9">
        <v>0</v>
      </c>
      <c r="H16" s="9"/>
      <c r="I16" s="9">
        <f t="shared" si="0"/>
        <v>0</v>
      </c>
      <c r="J16" s="9"/>
      <c r="K16" s="20">
        <f t="shared" si="1"/>
        <v>0</v>
      </c>
      <c r="L16" s="9"/>
      <c r="M16" s="9">
        <v>0</v>
      </c>
      <c r="N16" s="9"/>
      <c r="O16" s="9">
        <v>0</v>
      </c>
      <c r="P16" s="9"/>
      <c r="Q16" s="9">
        <v>0</v>
      </c>
      <c r="R16" s="9"/>
      <c r="S16" s="9">
        <f t="shared" si="2"/>
        <v>0</v>
      </c>
      <c r="T16" s="9"/>
      <c r="U16" s="11">
        <f t="shared" si="3"/>
        <v>0</v>
      </c>
    </row>
    <row r="17" spans="1:21">
      <c r="A17" s="1" t="s">
        <v>29</v>
      </c>
      <c r="C17" s="9">
        <v>0</v>
      </c>
      <c r="D17" s="9"/>
      <c r="E17" s="9">
        <v>-3819106608</v>
      </c>
      <c r="F17" s="9"/>
      <c r="G17" s="9">
        <v>0</v>
      </c>
      <c r="H17" s="9"/>
      <c r="I17" s="9">
        <f t="shared" si="0"/>
        <v>-3819106608</v>
      </c>
      <c r="J17" s="9"/>
      <c r="K17" s="20">
        <f t="shared" si="1"/>
        <v>6.737570541848327E-2</v>
      </c>
      <c r="L17" s="9"/>
      <c r="M17" s="9">
        <v>4047716030</v>
      </c>
      <c r="N17" s="9"/>
      <c r="O17" s="9">
        <v>-25624840203</v>
      </c>
      <c r="P17" s="9"/>
      <c r="Q17" s="9">
        <v>-2984201714</v>
      </c>
      <c r="R17" s="9"/>
      <c r="S17" s="9">
        <f t="shared" si="2"/>
        <v>-24561325887</v>
      </c>
      <c r="T17" s="9"/>
      <c r="U17" s="11">
        <f t="shared" si="3"/>
        <v>-0.19871588357429826</v>
      </c>
    </row>
    <row r="18" spans="1:21">
      <c r="A18" s="1" t="s">
        <v>212</v>
      </c>
      <c r="C18" s="9">
        <v>0</v>
      </c>
      <c r="D18" s="9"/>
      <c r="E18" s="9">
        <v>0</v>
      </c>
      <c r="F18" s="9"/>
      <c r="G18" s="9">
        <v>0</v>
      </c>
      <c r="H18" s="9"/>
      <c r="I18" s="9">
        <f t="shared" si="0"/>
        <v>0</v>
      </c>
      <c r="J18" s="9"/>
      <c r="K18" s="20">
        <f t="shared" si="1"/>
        <v>0</v>
      </c>
      <c r="L18" s="9"/>
      <c r="M18" s="9">
        <v>0</v>
      </c>
      <c r="N18" s="9"/>
      <c r="O18" s="9">
        <v>0</v>
      </c>
      <c r="P18" s="9"/>
      <c r="Q18" s="9">
        <v>0</v>
      </c>
      <c r="R18" s="9"/>
      <c r="S18" s="9">
        <f t="shared" si="2"/>
        <v>0</v>
      </c>
      <c r="T18" s="9"/>
      <c r="U18" s="11">
        <f t="shared" si="3"/>
        <v>0</v>
      </c>
    </row>
    <row r="19" spans="1:21">
      <c r="A19" s="1" t="s">
        <v>186</v>
      </c>
      <c r="C19" s="9">
        <v>0</v>
      </c>
      <c r="D19" s="9"/>
      <c r="E19" s="9">
        <v>0</v>
      </c>
      <c r="F19" s="9"/>
      <c r="G19" s="9">
        <v>0</v>
      </c>
      <c r="H19" s="9"/>
      <c r="I19" s="9">
        <f t="shared" si="0"/>
        <v>0</v>
      </c>
      <c r="J19" s="9"/>
      <c r="K19" s="20">
        <f t="shared" si="1"/>
        <v>0</v>
      </c>
      <c r="L19" s="9"/>
      <c r="M19" s="9">
        <v>183217480</v>
      </c>
      <c r="N19" s="9"/>
      <c r="O19" s="9">
        <v>0</v>
      </c>
      <c r="P19" s="9"/>
      <c r="Q19" s="9">
        <v>-4852742007</v>
      </c>
      <c r="R19" s="9"/>
      <c r="S19" s="9">
        <f t="shared" si="2"/>
        <v>-4669524527</v>
      </c>
      <c r="T19" s="9"/>
      <c r="U19" s="11">
        <f t="shared" si="3"/>
        <v>-3.7779259007584456E-2</v>
      </c>
    </row>
    <row r="20" spans="1:21">
      <c r="A20" s="1" t="s">
        <v>213</v>
      </c>
      <c r="C20" s="9">
        <v>0</v>
      </c>
      <c r="D20" s="9"/>
      <c r="E20" s="9">
        <v>0</v>
      </c>
      <c r="F20" s="9"/>
      <c r="G20" s="9">
        <v>0</v>
      </c>
      <c r="H20" s="9"/>
      <c r="I20" s="9">
        <f t="shared" si="0"/>
        <v>0</v>
      </c>
      <c r="J20" s="9"/>
      <c r="K20" s="20">
        <f t="shared" si="1"/>
        <v>0</v>
      </c>
      <c r="L20" s="9"/>
      <c r="M20" s="9">
        <v>0</v>
      </c>
      <c r="N20" s="9"/>
      <c r="O20" s="9">
        <v>0</v>
      </c>
      <c r="P20" s="9"/>
      <c r="Q20" s="9">
        <v>9022829136</v>
      </c>
      <c r="R20" s="9"/>
      <c r="S20" s="9">
        <f t="shared" si="2"/>
        <v>9022829136</v>
      </c>
      <c r="T20" s="9"/>
      <c r="U20" s="11">
        <f t="shared" si="3"/>
        <v>7.3000108884559989E-2</v>
      </c>
    </row>
    <row r="21" spans="1:21">
      <c r="A21" s="1" t="s">
        <v>64</v>
      </c>
      <c r="C21" s="9">
        <v>0</v>
      </c>
      <c r="D21" s="9"/>
      <c r="E21" s="9">
        <v>-4403833192</v>
      </c>
      <c r="F21" s="9"/>
      <c r="G21" s="9">
        <v>0</v>
      </c>
      <c r="H21" s="9"/>
      <c r="I21" s="9">
        <f t="shared" si="0"/>
        <v>-4403833192</v>
      </c>
      <c r="J21" s="9"/>
      <c r="K21" s="20">
        <f t="shared" si="1"/>
        <v>7.7691302786573296E-2</v>
      </c>
      <c r="L21" s="9"/>
      <c r="M21" s="9">
        <v>8899396734</v>
      </c>
      <c r="N21" s="9"/>
      <c r="O21" s="9">
        <v>-11344657236</v>
      </c>
      <c r="P21" s="9"/>
      <c r="Q21" s="9">
        <v>2082405229</v>
      </c>
      <c r="R21" s="9"/>
      <c r="S21" s="9">
        <f t="shared" si="2"/>
        <v>-362855273</v>
      </c>
      <c r="T21" s="9"/>
      <c r="U21" s="11">
        <f t="shared" si="3"/>
        <v>-2.9357171724166786E-3</v>
      </c>
    </row>
    <row r="22" spans="1:21">
      <c r="A22" s="1" t="s">
        <v>214</v>
      </c>
      <c r="C22" s="9">
        <v>0</v>
      </c>
      <c r="D22" s="9"/>
      <c r="E22" s="9">
        <v>0</v>
      </c>
      <c r="F22" s="9"/>
      <c r="G22" s="9">
        <v>0</v>
      </c>
      <c r="H22" s="9"/>
      <c r="I22" s="9">
        <f t="shared" si="0"/>
        <v>0</v>
      </c>
      <c r="J22" s="9"/>
      <c r="K22" s="20">
        <f t="shared" si="1"/>
        <v>0</v>
      </c>
      <c r="L22" s="9"/>
      <c r="M22" s="9">
        <v>0</v>
      </c>
      <c r="N22" s="9"/>
      <c r="O22" s="9">
        <v>0</v>
      </c>
      <c r="P22" s="9"/>
      <c r="Q22" s="9">
        <v>5955362410</v>
      </c>
      <c r="R22" s="9"/>
      <c r="S22" s="9">
        <f t="shared" si="2"/>
        <v>5955362410</v>
      </c>
      <c r="T22" s="9"/>
      <c r="U22" s="11">
        <f t="shared" si="3"/>
        <v>4.8182460049303946E-2</v>
      </c>
    </row>
    <row r="23" spans="1:21">
      <c r="A23" s="1" t="s">
        <v>54</v>
      </c>
      <c r="C23" s="9">
        <v>0</v>
      </c>
      <c r="D23" s="9"/>
      <c r="E23" s="9">
        <v>-1286555280</v>
      </c>
      <c r="F23" s="9"/>
      <c r="G23" s="9">
        <v>0</v>
      </c>
      <c r="H23" s="9"/>
      <c r="I23" s="9">
        <f t="shared" si="0"/>
        <v>-1286555280</v>
      </c>
      <c r="J23" s="9"/>
      <c r="K23" s="20">
        <f t="shared" si="1"/>
        <v>2.2697080350754708E-2</v>
      </c>
      <c r="L23" s="9"/>
      <c r="M23" s="9">
        <v>9946455200</v>
      </c>
      <c r="N23" s="9"/>
      <c r="O23" s="9">
        <v>-11011040889</v>
      </c>
      <c r="P23" s="9"/>
      <c r="Q23" s="9">
        <v>-769718477</v>
      </c>
      <c r="R23" s="9"/>
      <c r="S23" s="9">
        <f t="shared" si="2"/>
        <v>-1834304166</v>
      </c>
      <c r="T23" s="9"/>
      <c r="U23" s="11">
        <f t="shared" si="3"/>
        <v>-1.4840622805450187E-2</v>
      </c>
    </row>
    <row r="24" spans="1:21">
      <c r="A24" s="1" t="s">
        <v>215</v>
      </c>
      <c r="C24" s="9">
        <v>0</v>
      </c>
      <c r="D24" s="9"/>
      <c r="E24" s="9">
        <v>0</v>
      </c>
      <c r="F24" s="9"/>
      <c r="G24" s="9">
        <v>0</v>
      </c>
      <c r="H24" s="9"/>
      <c r="I24" s="9">
        <f t="shared" si="0"/>
        <v>0</v>
      </c>
      <c r="J24" s="9"/>
      <c r="K24" s="20">
        <f t="shared" si="1"/>
        <v>0</v>
      </c>
      <c r="L24" s="9"/>
      <c r="M24" s="9">
        <v>0</v>
      </c>
      <c r="N24" s="9"/>
      <c r="O24" s="9">
        <v>0</v>
      </c>
      <c r="P24" s="9"/>
      <c r="Q24" s="9">
        <v>-4245323119</v>
      </c>
      <c r="R24" s="9"/>
      <c r="S24" s="9">
        <f t="shared" si="2"/>
        <v>-4245323119</v>
      </c>
      <c r="T24" s="9"/>
      <c r="U24" s="11">
        <f t="shared" si="3"/>
        <v>-3.4347214744501822E-2</v>
      </c>
    </row>
    <row r="25" spans="1:21">
      <c r="A25" s="1" t="s">
        <v>44</v>
      </c>
      <c r="C25" s="9">
        <v>0</v>
      </c>
      <c r="D25" s="9"/>
      <c r="E25" s="9">
        <v>-1126961840</v>
      </c>
      <c r="F25" s="9"/>
      <c r="G25" s="9">
        <v>0</v>
      </c>
      <c r="H25" s="9"/>
      <c r="I25" s="9">
        <f t="shared" si="0"/>
        <v>-1126961840</v>
      </c>
      <c r="J25" s="9"/>
      <c r="K25" s="20">
        <f t="shared" si="1"/>
        <v>1.9881573557192483E-2</v>
      </c>
      <c r="L25" s="9"/>
      <c r="M25" s="9">
        <v>3318168000</v>
      </c>
      <c r="N25" s="9"/>
      <c r="O25" s="9">
        <v>-4535334236</v>
      </c>
      <c r="P25" s="9"/>
      <c r="Q25" s="9">
        <v>954593048</v>
      </c>
      <c r="R25" s="9"/>
      <c r="S25" s="9">
        <f t="shared" si="2"/>
        <v>-262573188</v>
      </c>
      <c r="T25" s="9"/>
      <c r="U25" s="11">
        <f t="shared" si="3"/>
        <v>-2.1243748524161395E-3</v>
      </c>
    </row>
    <row r="26" spans="1:21">
      <c r="A26" s="1" t="s">
        <v>216</v>
      </c>
      <c r="C26" s="9">
        <v>0</v>
      </c>
      <c r="D26" s="9"/>
      <c r="E26" s="9">
        <v>0</v>
      </c>
      <c r="F26" s="9"/>
      <c r="G26" s="9">
        <v>0</v>
      </c>
      <c r="H26" s="9"/>
      <c r="I26" s="9">
        <f t="shared" si="0"/>
        <v>0</v>
      </c>
      <c r="J26" s="9"/>
      <c r="K26" s="20">
        <f t="shared" si="1"/>
        <v>0</v>
      </c>
      <c r="L26" s="9"/>
      <c r="M26" s="9">
        <v>0</v>
      </c>
      <c r="N26" s="9"/>
      <c r="O26" s="9">
        <v>0</v>
      </c>
      <c r="P26" s="9"/>
      <c r="Q26" s="9">
        <v>4461503483</v>
      </c>
      <c r="R26" s="9"/>
      <c r="S26" s="9">
        <f t="shared" si="2"/>
        <v>4461503483</v>
      </c>
      <c r="T26" s="9"/>
      <c r="U26" s="11">
        <f t="shared" si="3"/>
        <v>3.6096243776619782E-2</v>
      </c>
    </row>
    <row r="27" spans="1:21">
      <c r="A27" s="1" t="s">
        <v>34</v>
      </c>
      <c r="C27" s="9">
        <v>0</v>
      </c>
      <c r="D27" s="9"/>
      <c r="E27" s="9">
        <v>-2196695586</v>
      </c>
      <c r="F27" s="9"/>
      <c r="G27" s="9">
        <v>0</v>
      </c>
      <c r="H27" s="9"/>
      <c r="I27" s="9">
        <f t="shared" si="0"/>
        <v>-2196695586</v>
      </c>
      <c r="J27" s="9"/>
      <c r="K27" s="20">
        <f t="shared" si="1"/>
        <v>3.8753543665523797E-2</v>
      </c>
      <c r="L27" s="9"/>
      <c r="M27" s="9">
        <v>3207930030</v>
      </c>
      <c r="N27" s="9"/>
      <c r="O27" s="9">
        <v>-2604855037</v>
      </c>
      <c r="P27" s="9"/>
      <c r="Q27" s="9">
        <v>-1552584241</v>
      </c>
      <c r="R27" s="9"/>
      <c r="S27" s="9">
        <f t="shared" si="2"/>
        <v>-949509248</v>
      </c>
      <c r="T27" s="9"/>
      <c r="U27" s="11">
        <f t="shared" si="3"/>
        <v>-7.6821003086871131E-3</v>
      </c>
    </row>
    <row r="28" spans="1:21">
      <c r="A28" s="1" t="s">
        <v>18</v>
      </c>
      <c r="C28" s="9">
        <v>0</v>
      </c>
      <c r="D28" s="9"/>
      <c r="E28" s="9">
        <v>-795890108</v>
      </c>
      <c r="F28" s="9"/>
      <c r="G28" s="9">
        <v>0</v>
      </c>
      <c r="H28" s="9"/>
      <c r="I28" s="9">
        <f t="shared" si="0"/>
        <v>-795890108</v>
      </c>
      <c r="J28" s="9"/>
      <c r="K28" s="20">
        <f t="shared" si="1"/>
        <v>1.4040890440126942E-2</v>
      </c>
      <c r="L28" s="9"/>
      <c r="M28" s="9">
        <v>8807194000</v>
      </c>
      <c r="N28" s="9"/>
      <c r="O28" s="9">
        <v>-10147598886</v>
      </c>
      <c r="P28" s="9"/>
      <c r="Q28" s="9">
        <v>941808014</v>
      </c>
      <c r="R28" s="9"/>
      <c r="S28" s="9">
        <f t="shared" si="2"/>
        <v>-398596872</v>
      </c>
      <c r="T28" s="9"/>
      <c r="U28" s="11">
        <f t="shared" si="3"/>
        <v>-3.2248881829036358E-3</v>
      </c>
    </row>
    <row r="29" spans="1:21">
      <c r="A29" s="1" t="s">
        <v>217</v>
      </c>
      <c r="C29" s="9">
        <v>0</v>
      </c>
      <c r="D29" s="9"/>
      <c r="E29" s="9">
        <v>0</v>
      </c>
      <c r="F29" s="9"/>
      <c r="G29" s="9">
        <v>0</v>
      </c>
      <c r="H29" s="9"/>
      <c r="I29" s="9">
        <f t="shared" si="0"/>
        <v>0</v>
      </c>
      <c r="J29" s="9"/>
      <c r="K29" s="20">
        <f t="shared" si="1"/>
        <v>0</v>
      </c>
      <c r="L29" s="9"/>
      <c r="M29" s="9">
        <v>0</v>
      </c>
      <c r="N29" s="9"/>
      <c r="O29" s="9">
        <v>0</v>
      </c>
      <c r="P29" s="9"/>
      <c r="Q29" s="9">
        <v>3238306642</v>
      </c>
      <c r="R29" s="9"/>
      <c r="S29" s="9">
        <f t="shared" si="2"/>
        <v>3238306642</v>
      </c>
      <c r="T29" s="9"/>
      <c r="U29" s="11">
        <f t="shared" si="3"/>
        <v>2.6199846401213492E-2</v>
      </c>
    </row>
    <row r="30" spans="1:21">
      <c r="A30" s="1" t="s">
        <v>19</v>
      </c>
      <c r="C30" s="9">
        <v>0</v>
      </c>
      <c r="D30" s="9"/>
      <c r="E30" s="9">
        <v>935701333</v>
      </c>
      <c r="F30" s="9"/>
      <c r="G30" s="9">
        <v>0</v>
      </c>
      <c r="H30" s="9"/>
      <c r="I30" s="9">
        <f t="shared" si="0"/>
        <v>935701333</v>
      </c>
      <c r="J30" s="9"/>
      <c r="K30" s="20">
        <f t="shared" si="1"/>
        <v>-1.6507404438470211E-2</v>
      </c>
      <c r="L30" s="9"/>
      <c r="M30" s="9">
        <v>0</v>
      </c>
      <c r="N30" s="9"/>
      <c r="O30" s="9">
        <v>-2257996297</v>
      </c>
      <c r="P30" s="9"/>
      <c r="Q30" s="9">
        <v>19740613</v>
      </c>
      <c r="R30" s="9"/>
      <c r="S30" s="9">
        <f t="shared" si="2"/>
        <v>-2238255684</v>
      </c>
      <c r="T30" s="9"/>
      <c r="U30" s="11">
        <f t="shared" si="3"/>
        <v>-1.8108833291718592E-2</v>
      </c>
    </row>
    <row r="31" spans="1:21">
      <c r="A31" s="1" t="s">
        <v>218</v>
      </c>
      <c r="C31" s="9">
        <v>0</v>
      </c>
      <c r="D31" s="9"/>
      <c r="E31" s="9">
        <v>0</v>
      </c>
      <c r="F31" s="9"/>
      <c r="G31" s="9">
        <v>0</v>
      </c>
      <c r="H31" s="9"/>
      <c r="I31" s="9">
        <f t="shared" si="0"/>
        <v>0</v>
      </c>
      <c r="J31" s="9"/>
      <c r="K31" s="20">
        <f t="shared" si="1"/>
        <v>0</v>
      </c>
      <c r="L31" s="9"/>
      <c r="M31" s="9">
        <v>0</v>
      </c>
      <c r="N31" s="9"/>
      <c r="O31" s="9">
        <v>0</v>
      </c>
      <c r="P31" s="9"/>
      <c r="Q31" s="9">
        <v>2920041196</v>
      </c>
      <c r="R31" s="9"/>
      <c r="S31" s="9">
        <f t="shared" si="2"/>
        <v>2920041196</v>
      </c>
      <c r="T31" s="9"/>
      <c r="U31" s="11">
        <f t="shared" si="3"/>
        <v>2.3624887720072724E-2</v>
      </c>
    </row>
    <row r="32" spans="1:21">
      <c r="A32" s="1" t="s">
        <v>219</v>
      </c>
      <c r="C32" s="9">
        <v>0</v>
      </c>
      <c r="D32" s="9"/>
      <c r="E32" s="9">
        <v>0</v>
      </c>
      <c r="F32" s="9"/>
      <c r="G32" s="9">
        <v>0</v>
      </c>
      <c r="H32" s="9"/>
      <c r="I32" s="9">
        <f t="shared" si="0"/>
        <v>0</v>
      </c>
      <c r="J32" s="9"/>
      <c r="K32" s="20">
        <f t="shared" si="1"/>
        <v>0</v>
      </c>
      <c r="L32" s="9"/>
      <c r="M32" s="9">
        <v>0</v>
      </c>
      <c r="N32" s="9"/>
      <c r="O32" s="9">
        <v>0</v>
      </c>
      <c r="P32" s="9"/>
      <c r="Q32" s="9">
        <v>8968330619</v>
      </c>
      <c r="R32" s="9"/>
      <c r="S32" s="9">
        <f t="shared" si="2"/>
        <v>8968330619</v>
      </c>
      <c r="T32" s="9"/>
      <c r="U32" s="11">
        <f t="shared" si="3"/>
        <v>7.2559183137759165E-2</v>
      </c>
    </row>
    <row r="33" spans="1:21">
      <c r="A33" s="1" t="s">
        <v>16</v>
      </c>
      <c r="C33" s="9">
        <v>0</v>
      </c>
      <c r="D33" s="9"/>
      <c r="E33" s="9">
        <v>-806550540</v>
      </c>
      <c r="F33" s="9"/>
      <c r="G33" s="9">
        <v>0</v>
      </c>
      <c r="H33" s="9"/>
      <c r="I33" s="9">
        <f t="shared" si="0"/>
        <v>-806550540</v>
      </c>
      <c r="J33" s="9"/>
      <c r="K33" s="20">
        <f t="shared" si="1"/>
        <v>1.4228959064490877E-2</v>
      </c>
      <c r="L33" s="9"/>
      <c r="M33" s="9">
        <v>762937749</v>
      </c>
      <c r="N33" s="9"/>
      <c r="O33" s="9">
        <v>-10485157025</v>
      </c>
      <c r="P33" s="9"/>
      <c r="Q33" s="9">
        <v>0</v>
      </c>
      <c r="R33" s="9"/>
      <c r="S33" s="9">
        <f t="shared" si="2"/>
        <v>-9722219276</v>
      </c>
      <c r="T33" s="9"/>
      <c r="U33" s="11">
        <f t="shared" si="3"/>
        <v>-7.8658595330799136E-2</v>
      </c>
    </row>
    <row r="34" spans="1:21">
      <c r="A34" s="1" t="s">
        <v>39</v>
      </c>
      <c r="C34" s="9">
        <v>0</v>
      </c>
      <c r="D34" s="9"/>
      <c r="E34" s="9">
        <v>691994542</v>
      </c>
      <c r="F34" s="9"/>
      <c r="G34" s="9">
        <v>0</v>
      </c>
      <c r="H34" s="9"/>
      <c r="I34" s="9">
        <f t="shared" si="0"/>
        <v>691994542</v>
      </c>
      <c r="J34" s="9"/>
      <c r="K34" s="20">
        <f t="shared" si="1"/>
        <v>-1.2207991344186705E-2</v>
      </c>
      <c r="L34" s="9"/>
      <c r="M34" s="9">
        <v>496077058</v>
      </c>
      <c r="N34" s="9"/>
      <c r="O34" s="9">
        <v>144920323</v>
      </c>
      <c r="P34" s="9"/>
      <c r="Q34" s="9">
        <v>0</v>
      </c>
      <c r="R34" s="9"/>
      <c r="S34" s="9">
        <f t="shared" si="2"/>
        <v>640997381</v>
      </c>
      <c r="T34" s="9"/>
      <c r="U34" s="11">
        <f t="shared" si="3"/>
        <v>5.1860539418861259E-3</v>
      </c>
    </row>
    <row r="35" spans="1:21">
      <c r="A35" s="1" t="s">
        <v>57</v>
      </c>
      <c r="C35" s="9">
        <v>1097945631</v>
      </c>
      <c r="D35" s="9"/>
      <c r="E35" s="9">
        <v>-1177380304</v>
      </c>
      <c r="F35" s="9"/>
      <c r="G35" s="9">
        <v>0</v>
      </c>
      <c r="H35" s="9"/>
      <c r="I35" s="9">
        <f t="shared" si="0"/>
        <v>-79434673</v>
      </c>
      <c r="J35" s="9"/>
      <c r="K35" s="20">
        <f t="shared" si="1"/>
        <v>1.4013662558805288E-3</v>
      </c>
      <c r="L35" s="9"/>
      <c r="M35" s="9">
        <v>1097945631</v>
      </c>
      <c r="N35" s="9"/>
      <c r="O35" s="9">
        <v>1816529614</v>
      </c>
      <c r="P35" s="9"/>
      <c r="Q35" s="9">
        <v>0</v>
      </c>
      <c r="R35" s="9"/>
      <c r="S35" s="9">
        <f t="shared" si="2"/>
        <v>2914475245</v>
      </c>
      <c r="T35" s="9"/>
      <c r="U35" s="11">
        <f t="shared" si="3"/>
        <v>2.3579855832299854E-2</v>
      </c>
    </row>
    <row r="36" spans="1:21">
      <c r="A36" s="1" t="s">
        <v>41</v>
      </c>
      <c r="C36" s="9">
        <v>0</v>
      </c>
      <c r="D36" s="9"/>
      <c r="E36" s="9">
        <v>0</v>
      </c>
      <c r="F36" s="9"/>
      <c r="G36" s="9">
        <v>0</v>
      </c>
      <c r="H36" s="9"/>
      <c r="I36" s="9">
        <f t="shared" si="0"/>
        <v>0</v>
      </c>
      <c r="J36" s="9"/>
      <c r="K36" s="20">
        <f t="shared" si="1"/>
        <v>0</v>
      </c>
      <c r="L36" s="9"/>
      <c r="M36" s="9">
        <v>13926177600</v>
      </c>
      <c r="N36" s="9"/>
      <c r="O36" s="9">
        <v>-4614438947</v>
      </c>
      <c r="P36" s="9"/>
      <c r="Q36" s="9">
        <v>0</v>
      </c>
      <c r="R36" s="9"/>
      <c r="S36" s="9">
        <f t="shared" si="2"/>
        <v>9311738653</v>
      </c>
      <c r="T36" s="9"/>
      <c r="U36" s="11">
        <f t="shared" si="3"/>
        <v>7.533756046220734E-2</v>
      </c>
    </row>
    <row r="37" spans="1:21">
      <c r="A37" s="1" t="s">
        <v>27</v>
      </c>
      <c r="C37" s="9">
        <v>0</v>
      </c>
      <c r="D37" s="9"/>
      <c r="E37" s="9">
        <v>-1027673700</v>
      </c>
      <c r="F37" s="9"/>
      <c r="G37" s="9">
        <v>0</v>
      </c>
      <c r="H37" s="9"/>
      <c r="I37" s="9">
        <f t="shared" si="0"/>
        <v>-1027673700</v>
      </c>
      <c r="J37" s="9"/>
      <c r="K37" s="20">
        <f t="shared" si="1"/>
        <v>1.8129957496468702E-2</v>
      </c>
      <c r="L37" s="9"/>
      <c r="M37" s="9">
        <v>1275905119</v>
      </c>
      <c r="N37" s="9"/>
      <c r="O37" s="9">
        <v>-3503090639</v>
      </c>
      <c r="P37" s="9"/>
      <c r="Q37" s="9">
        <v>0</v>
      </c>
      <c r="R37" s="9"/>
      <c r="S37" s="9">
        <f t="shared" si="2"/>
        <v>-2227185520</v>
      </c>
      <c r="T37" s="9"/>
      <c r="U37" s="11">
        <f t="shared" si="3"/>
        <v>-1.8019269013686813E-2</v>
      </c>
    </row>
    <row r="38" spans="1:21">
      <c r="A38" s="1" t="s">
        <v>24</v>
      </c>
      <c r="C38" s="9">
        <v>0</v>
      </c>
      <c r="D38" s="9"/>
      <c r="E38" s="9">
        <v>413343137</v>
      </c>
      <c r="F38" s="9"/>
      <c r="G38" s="9">
        <v>0</v>
      </c>
      <c r="H38" s="9"/>
      <c r="I38" s="9">
        <f t="shared" si="0"/>
        <v>413343137</v>
      </c>
      <c r="J38" s="9"/>
      <c r="K38" s="20">
        <f t="shared" si="1"/>
        <v>-7.2920942759039558E-3</v>
      </c>
      <c r="L38" s="9"/>
      <c r="M38" s="9">
        <v>6237258750</v>
      </c>
      <c r="N38" s="9"/>
      <c r="O38" s="9">
        <v>10598118042</v>
      </c>
      <c r="P38" s="9"/>
      <c r="Q38" s="9">
        <v>0</v>
      </c>
      <c r="R38" s="9"/>
      <c r="S38" s="9">
        <f t="shared" si="2"/>
        <v>16835376792</v>
      </c>
      <c r="T38" s="9"/>
      <c r="U38" s="11">
        <f t="shared" si="3"/>
        <v>0.13620831342412271</v>
      </c>
    </row>
    <row r="39" spans="1:21">
      <c r="A39" s="1" t="s">
        <v>32</v>
      </c>
      <c r="C39" s="9">
        <v>0</v>
      </c>
      <c r="D39" s="9"/>
      <c r="E39" s="9">
        <v>-41047862</v>
      </c>
      <c r="F39" s="9"/>
      <c r="G39" s="9">
        <v>0</v>
      </c>
      <c r="H39" s="9"/>
      <c r="I39" s="9">
        <f t="shared" si="0"/>
        <v>-41047862</v>
      </c>
      <c r="J39" s="9"/>
      <c r="K39" s="20">
        <f t="shared" si="1"/>
        <v>7.2415591970575164E-4</v>
      </c>
      <c r="L39" s="9"/>
      <c r="M39" s="9">
        <v>2572894943</v>
      </c>
      <c r="N39" s="9"/>
      <c r="O39" s="9">
        <v>2826438588</v>
      </c>
      <c r="P39" s="9"/>
      <c r="Q39" s="9">
        <v>0</v>
      </c>
      <c r="R39" s="9"/>
      <c r="S39" s="9">
        <f t="shared" si="2"/>
        <v>5399333531</v>
      </c>
      <c r="T39" s="9"/>
      <c r="U39" s="11">
        <f t="shared" si="3"/>
        <v>4.3683852340108839E-2</v>
      </c>
    </row>
    <row r="40" spans="1:21">
      <c r="A40" s="1" t="s">
        <v>58</v>
      </c>
      <c r="C40" s="9">
        <v>0</v>
      </c>
      <c r="D40" s="9"/>
      <c r="E40" s="9">
        <v>-591444560</v>
      </c>
      <c r="F40" s="9"/>
      <c r="G40" s="9">
        <v>0</v>
      </c>
      <c r="H40" s="9"/>
      <c r="I40" s="9">
        <f t="shared" si="0"/>
        <v>-591444560</v>
      </c>
      <c r="J40" s="9"/>
      <c r="K40" s="20">
        <f t="shared" si="1"/>
        <v>1.0434114188499358E-2</v>
      </c>
      <c r="L40" s="9"/>
      <c r="M40" s="9">
        <v>1671924395</v>
      </c>
      <c r="N40" s="9"/>
      <c r="O40" s="9">
        <v>-9362957662</v>
      </c>
      <c r="P40" s="9"/>
      <c r="Q40" s="9">
        <v>0</v>
      </c>
      <c r="R40" s="9"/>
      <c r="S40" s="9">
        <f t="shared" si="2"/>
        <v>-7691033267</v>
      </c>
      <c r="T40" s="9"/>
      <c r="U40" s="11">
        <f t="shared" si="3"/>
        <v>-6.2225080123225467E-2</v>
      </c>
    </row>
    <row r="41" spans="1:21">
      <c r="A41" s="1" t="s">
        <v>43</v>
      </c>
      <c r="C41" s="9">
        <v>0</v>
      </c>
      <c r="D41" s="9"/>
      <c r="E41" s="9">
        <v>1345046670</v>
      </c>
      <c r="F41" s="9"/>
      <c r="G41" s="9">
        <v>0</v>
      </c>
      <c r="H41" s="9"/>
      <c r="I41" s="9">
        <f t="shared" si="0"/>
        <v>1345046670</v>
      </c>
      <c r="J41" s="9"/>
      <c r="K41" s="20">
        <f t="shared" si="1"/>
        <v>-2.3728970545676863E-2</v>
      </c>
      <c r="L41" s="9"/>
      <c r="M41" s="9">
        <v>9611932800</v>
      </c>
      <c r="N41" s="9"/>
      <c r="O41" s="9">
        <v>-6848408663</v>
      </c>
      <c r="P41" s="9"/>
      <c r="Q41" s="9">
        <v>0</v>
      </c>
      <c r="R41" s="9"/>
      <c r="S41" s="9">
        <f t="shared" si="2"/>
        <v>2763524137</v>
      </c>
      <c r="T41" s="9"/>
      <c r="U41" s="11">
        <f t="shared" si="3"/>
        <v>2.2358570672828232E-2</v>
      </c>
    </row>
    <row r="42" spans="1:21">
      <c r="A42" s="1" t="s">
        <v>17</v>
      </c>
      <c r="C42" s="9">
        <v>0</v>
      </c>
      <c r="D42" s="9"/>
      <c r="E42" s="9">
        <v>5797928356</v>
      </c>
      <c r="F42" s="9"/>
      <c r="G42" s="9">
        <v>0</v>
      </c>
      <c r="H42" s="9"/>
      <c r="I42" s="9">
        <f t="shared" si="0"/>
        <v>5797928356</v>
      </c>
      <c r="J42" s="9"/>
      <c r="K42" s="20">
        <f t="shared" si="1"/>
        <v>-0.10228557436261203</v>
      </c>
      <c r="L42" s="9"/>
      <c r="M42" s="9">
        <v>4860527100</v>
      </c>
      <c r="N42" s="9"/>
      <c r="O42" s="9">
        <v>9918539825</v>
      </c>
      <c r="P42" s="9"/>
      <c r="Q42" s="9">
        <v>0</v>
      </c>
      <c r="R42" s="9"/>
      <c r="S42" s="9">
        <f t="shared" si="2"/>
        <v>14779066925</v>
      </c>
      <c r="T42" s="9"/>
      <c r="U42" s="11">
        <f t="shared" si="3"/>
        <v>0.11957153111019515</v>
      </c>
    </row>
    <row r="43" spans="1:21">
      <c r="A43" s="1" t="s">
        <v>51</v>
      </c>
      <c r="C43" s="9">
        <v>0</v>
      </c>
      <c r="D43" s="9"/>
      <c r="E43" s="9">
        <v>-738726247</v>
      </c>
      <c r="F43" s="9"/>
      <c r="G43" s="9">
        <v>0</v>
      </c>
      <c r="H43" s="9"/>
      <c r="I43" s="9">
        <f t="shared" si="0"/>
        <v>-738726247</v>
      </c>
      <c r="J43" s="9"/>
      <c r="K43" s="20">
        <f t="shared" si="1"/>
        <v>1.3032420173480979E-2</v>
      </c>
      <c r="L43" s="9"/>
      <c r="M43" s="9">
        <v>3037013430</v>
      </c>
      <c r="N43" s="9"/>
      <c r="O43" s="9">
        <v>-17148512390</v>
      </c>
      <c r="P43" s="9"/>
      <c r="Q43" s="9">
        <v>0</v>
      </c>
      <c r="R43" s="9"/>
      <c r="S43" s="9">
        <f t="shared" si="2"/>
        <v>-14111498960</v>
      </c>
      <c r="T43" s="9"/>
      <c r="U43" s="11">
        <f t="shared" si="3"/>
        <v>-0.11417050517938071</v>
      </c>
    </row>
    <row r="44" spans="1:21">
      <c r="A44" s="1" t="s">
        <v>48</v>
      </c>
      <c r="C44" s="9">
        <v>0</v>
      </c>
      <c r="D44" s="9"/>
      <c r="E44" s="9">
        <v>-2266359286</v>
      </c>
      <c r="F44" s="9"/>
      <c r="G44" s="9">
        <v>0</v>
      </c>
      <c r="H44" s="9"/>
      <c r="I44" s="9">
        <f t="shared" si="0"/>
        <v>-2266359286</v>
      </c>
      <c r="J44" s="9"/>
      <c r="K44" s="20">
        <f t="shared" si="1"/>
        <v>3.9982532906025672E-2</v>
      </c>
      <c r="L44" s="9"/>
      <c r="M44" s="9">
        <v>2522482822</v>
      </c>
      <c r="N44" s="9"/>
      <c r="O44" s="9">
        <v>-11769926453</v>
      </c>
      <c r="P44" s="9"/>
      <c r="Q44" s="9">
        <v>0</v>
      </c>
      <c r="R44" s="9"/>
      <c r="S44" s="9">
        <f t="shared" si="2"/>
        <v>-9247443631</v>
      </c>
      <c r="T44" s="9"/>
      <c r="U44" s="11">
        <f t="shared" si="3"/>
        <v>-7.481737510393556E-2</v>
      </c>
    </row>
    <row r="45" spans="1:21">
      <c r="A45" s="1" t="s">
        <v>52</v>
      </c>
      <c r="C45" s="9">
        <v>0</v>
      </c>
      <c r="D45" s="9"/>
      <c r="E45" s="9">
        <v>-1002759467</v>
      </c>
      <c r="F45" s="9"/>
      <c r="G45" s="9">
        <v>0</v>
      </c>
      <c r="H45" s="9"/>
      <c r="I45" s="9">
        <f t="shared" si="0"/>
        <v>-1002759467</v>
      </c>
      <c r="J45" s="9"/>
      <c r="K45" s="20">
        <f t="shared" si="1"/>
        <v>1.7690426947669875E-2</v>
      </c>
      <c r="L45" s="9"/>
      <c r="M45" s="9">
        <v>1432900000</v>
      </c>
      <c r="N45" s="9"/>
      <c r="O45" s="9">
        <v>-3509658138</v>
      </c>
      <c r="P45" s="9"/>
      <c r="Q45" s="9">
        <v>0</v>
      </c>
      <c r="R45" s="9"/>
      <c r="S45" s="9">
        <f t="shared" si="2"/>
        <v>-2076758138</v>
      </c>
      <c r="T45" s="9"/>
      <c r="U45" s="11">
        <f t="shared" si="3"/>
        <v>-1.6802221112224781E-2</v>
      </c>
    </row>
    <row r="46" spans="1:21">
      <c r="A46" s="1" t="s">
        <v>47</v>
      </c>
      <c r="C46" s="9">
        <v>0</v>
      </c>
      <c r="D46" s="9"/>
      <c r="E46" s="9">
        <v>-2926146564</v>
      </c>
      <c r="F46" s="9"/>
      <c r="G46" s="9">
        <v>0</v>
      </c>
      <c r="H46" s="9"/>
      <c r="I46" s="9">
        <f t="shared" si="0"/>
        <v>-2926146564</v>
      </c>
      <c r="J46" s="9"/>
      <c r="K46" s="20">
        <f t="shared" si="1"/>
        <v>5.1622331907256097E-2</v>
      </c>
      <c r="L46" s="9"/>
      <c r="M46" s="9">
        <v>4699963500</v>
      </c>
      <c r="N46" s="9"/>
      <c r="O46" s="9">
        <v>3721205996</v>
      </c>
      <c r="P46" s="9"/>
      <c r="Q46" s="9">
        <v>0</v>
      </c>
      <c r="R46" s="9"/>
      <c r="S46" s="9">
        <f t="shared" si="2"/>
        <v>8421169496</v>
      </c>
      <c r="T46" s="9"/>
      <c r="U46" s="11">
        <f t="shared" si="3"/>
        <v>6.8132320902606E-2</v>
      </c>
    </row>
    <row r="47" spans="1:21">
      <c r="A47" s="1" t="s">
        <v>62</v>
      </c>
      <c r="C47" s="9">
        <v>0</v>
      </c>
      <c r="D47" s="9"/>
      <c r="E47" s="9">
        <v>-3030202983</v>
      </c>
      <c r="F47" s="9"/>
      <c r="G47" s="9">
        <v>0</v>
      </c>
      <c r="H47" s="9"/>
      <c r="I47" s="9">
        <f t="shared" si="0"/>
        <v>-3030202983</v>
      </c>
      <c r="J47" s="9"/>
      <c r="K47" s="20">
        <f t="shared" si="1"/>
        <v>5.3458068730826397E-2</v>
      </c>
      <c r="L47" s="9"/>
      <c r="M47" s="9">
        <v>10372108092</v>
      </c>
      <c r="N47" s="9"/>
      <c r="O47" s="9">
        <v>-19362483469</v>
      </c>
      <c r="P47" s="9"/>
      <c r="Q47" s="9">
        <v>0</v>
      </c>
      <c r="R47" s="9"/>
      <c r="S47" s="9">
        <f t="shared" si="2"/>
        <v>-8990375377</v>
      </c>
      <c r="T47" s="9"/>
      <c r="U47" s="11">
        <f t="shared" si="3"/>
        <v>-7.2737538475101532E-2</v>
      </c>
    </row>
    <row r="48" spans="1:21">
      <c r="A48" s="1" t="s">
        <v>61</v>
      </c>
      <c r="C48" s="9">
        <v>0</v>
      </c>
      <c r="D48" s="9"/>
      <c r="E48" s="9">
        <v>-817824020</v>
      </c>
      <c r="F48" s="9"/>
      <c r="G48" s="9">
        <v>0</v>
      </c>
      <c r="H48" s="9"/>
      <c r="I48" s="9">
        <f t="shared" si="0"/>
        <v>-817824020</v>
      </c>
      <c r="J48" s="9"/>
      <c r="K48" s="20">
        <f t="shared" si="1"/>
        <v>1.4427842925425812E-2</v>
      </c>
      <c r="L48" s="9"/>
      <c r="M48" s="9">
        <v>5472871200</v>
      </c>
      <c r="N48" s="9"/>
      <c r="O48" s="9">
        <v>3342411215</v>
      </c>
      <c r="P48" s="9"/>
      <c r="Q48" s="9">
        <v>0</v>
      </c>
      <c r="R48" s="9"/>
      <c r="S48" s="9">
        <f t="shared" si="2"/>
        <v>8815282415</v>
      </c>
      <c r="T48" s="9"/>
      <c r="U48" s="11">
        <f t="shared" si="3"/>
        <v>7.1320931211652172E-2</v>
      </c>
    </row>
    <row r="49" spans="1:21">
      <c r="A49" s="1" t="s">
        <v>55</v>
      </c>
      <c r="C49" s="9">
        <v>0</v>
      </c>
      <c r="D49" s="9"/>
      <c r="E49" s="9">
        <v>-15894</v>
      </c>
      <c r="F49" s="9"/>
      <c r="G49" s="9">
        <v>0</v>
      </c>
      <c r="H49" s="9"/>
      <c r="I49" s="9">
        <f t="shared" si="0"/>
        <v>-15894</v>
      </c>
      <c r="J49" s="9"/>
      <c r="K49" s="20">
        <f t="shared" si="1"/>
        <v>2.8039789716217657E-7</v>
      </c>
      <c r="L49" s="9"/>
      <c r="M49" s="9">
        <v>93600</v>
      </c>
      <c r="N49" s="9"/>
      <c r="O49" s="9">
        <v>-173292</v>
      </c>
      <c r="P49" s="9"/>
      <c r="Q49" s="9">
        <v>0</v>
      </c>
      <c r="R49" s="9"/>
      <c r="S49" s="9">
        <f t="shared" si="2"/>
        <v>-79692</v>
      </c>
      <c r="T49" s="9"/>
      <c r="U49" s="11">
        <f t="shared" si="3"/>
        <v>-6.4475616123740317E-7</v>
      </c>
    </row>
    <row r="50" spans="1:21">
      <c r="A50" s="1" t="s">
        <v>45</v>
      </c>
      <c r="C50" s="9">
        <v>0</v>
      </c>
      <c r="D50" s="9"/>
      <c r="E50" s="9">
        <v>-3459310914</v>
      </c>
      <c r="F50" s="9"/>
      <c r="G50" s="9">
        <v>0</v>
      </c>
      <c r="H50" s="9"/>
      <c r="I50" s="9">
        <f t="shared" si="0"/>
        <v>-3459310914</v>
      </c>
      <c r="J50" s="9"/>
      <c r="K50" s="20">
        <f t="shared" si="1"/>
        <v>6.1028281484570727E-2</v>
      </c>
      <c r="L50" s="9"/>
      <c r="M50" s="9">
        <v>975580807</v>
      </c>
      <c r="N50" s="9"/>
      <c r="O50" s="9">
        <v>-4797734779</v>
      </c>
      <c r="P50" s="9"/>
      <c r="Q50" s="9">
        <v>0</v>
      </c>
      <c r="R50" s="9"/>
      <c r="S50" s="9">
        <f t="shared" si="2"/>
        <v>-3822153972</v>
      </c>
      <c r="T50" s="9"/>
      <c r="U50" s="11">
        <f t="shared" si="3"/>
        <v>-3.0923522093121179E-2</v>
      </c>
    </row>
    <row r="51" spans="1:21">
      <c r="A51" s="1" t="s">
        <v>28</v>
      </c>
      <c r="C51" s="9">
        <v>0</v>
      </c>
      <c r="D51" s="9"/>
      <c r="E51" s="9">
        <v>-1548331951</v>
      </c>
      <c r="F51" s="9"/>
      <c r="G51" s="9">
        <v>0</v>
      </c>
      <c r="H51" s="9"/>
      <c r="I51" s="9">
        <f t="shared" si="0"/>
        <v>-1548331951</v>
      </c>
      <c r="J51" s="9"/>
      <c r="K51" s="20">
        <f t="shared" si="1"/>
        <v>2.7315277662602885E-2</v>
      </c>
      <c r="L51" s="9"/>
      <c r="M51" s="9">
        <v>4918735800</v>
      </c>
      <c r="N51" s="9"/>
      <c r="O51" s="9">
        <v>-16379722228</v>
      </c>
      <c r="P51" s="9"/>
      <c r="Q51" s="9">
        <v>0</v>
      </c>
      <c r="R51" s="9"/>
      <c r="S51" s="9">
        <f t="shared" si="2"/>
        <v>-11460986428</v>
      </c>
      <c r="T51" s="9"/>
      <c r="U51" s="11">
        <f t="shared" si="3"/>
        <v>-9.2726266291613429E-2</v>
      </c>
    </row>
    <row r="52" spans="1:21">
      <c r="A52" s="1" t="s">
        <v>33</v>
      </c>
      <c r="C52" s="9">
        <v>0</v>
      </c>
      <c r="D52" s="9"/>
      <c r="E52" s="9">
        <v>-1280198664</v>
      </c>
      <c r="F52" s="9"/>
      <c r="G52" s="9">
        <v>0</v>
      </c>
      <c r="H52" s="9"/>
      <c r="I52" s="9">
        <f t="shared" si="0"/>
        <v>-1280198664</v>
      </c>
      <c r="J52" s="9"/>
      <c r="K52" s="20">
        <f t="shared" si="1"/>
        <v>2.2584938551367048E-2</v>
      </c>
      <c r="L52" s="9"/>
      <c r="M52" s="9">
        <v>3082119304</v>
      </c>
      <c r="N52" s="9"/>
      <c r="O52" s="9">
        <v>6213619305</v>
      </c>
      <c r="P52" s="9"/>
      <c r="Q52" s="9">
        <v>0</v>
      </c>
      <c r="R52" s="9"/>
      <c r="S52" s="9">
        <f t="shared" si="2"/>
        <v>9295738609</v>
      </c>
      <c r="T52" s="9"/>
      <c r="U52" s="11">
        <f t="shared" si="3"/>
        <v>7.5208110492962374E-2</v>
      </c>
    </row>
    <row r="53" spans="1:21">
      <c r="A53" s="1" t="s">
        <v>15</v>
      </c>
      <c r="C53" s="9">
        <v>0</v>
      </c>
      <c r="D53" s="9"/>
      <c r="E53" s="9">
        <v>82544331</v>
      </c>
      <c r="F53" s="9"/>
      <c r="G53" s="9">
        <v>0</v>
      </c>
      <c r="H53" s="9"/>
      <c r="I53" s="9">
        <f t="shared" si="0"/>
        <v>82544331</v>
      </c>
      <c r="J53" s="9"/>
      <c r="K53" s="20">
        <f t="shared" si="1"/>
        <v>-1.4562260497708989E-3</v>
      </c>
      <c r="L53" s="9"/>
      <c r="M53" s="9">
        <v>282443600</v>
      </c>
      <c r="N53" s="9"/>
      <c r="O53" s="9">
        <v>45202073</v>
      </c>
      <c r="P53" s="9"/>
      <c r="Q53" s="9">
        <v>0</v>
      </c>
      <c r="R53" s="9"/>
      <c r="S53" s="9">
        <f t="shared" si="2"/>
        <v>327645673</v>
      </c>
      <c r="T53" s="9"/>
      <c r="U53" s="11">
        <f t="shared" si="3"/>
        <v>2.6508503534799664E-3</v>
      </c>
    </row>
    <row r="54" spans="1:21">
      <c r="A54" s="1" t="s">
        <v>50</v>
      </c>
      <c r="C54" s="9">
        <v>0</v>
      </c>
      <c r="D54" s="9"/>
      <c r="E54" s="9">
        <v>-19149893670</v>
      </c>
      <c r="F54" s="9"/>
      <c r="G54" s="9">
        <v>0</v>
      </c>
      <c r="H54" s="9"/>
      <c r="I54" s="9">
        <f t="shared" si="0"/>
        <v>-19149893670</v>
      </c>
      <c r="J54" s="9"/>
      <c r="K54" s="20">
        <f t="shared" si="1"/>
        <v>0.33783754347220818</v>
      </c>
      <c r="L54" s="9"/>
      <c r="M54" s="9">
        <v>30036075750</v>
      </c>
      <c r="N54" s="9"/>
      <c r="O54" s="9">
        <v>19630356953</v>
      </c>
      <c r="P54" s="9"/>
      <c r="Q54" s="9">
        <v>0</v>
      </c>
      <c r="R54" s="9"/>
      <c r="S54" s="9">
        <f t="shared" si="2"/>
        <v>49666432703</v>
      </c>
      <c r="T54" s="9"/>
      <c r="U54" s="11">
        <f t="shared" si="3"/>
        <v>0.40183128158337228</v>
      </c>
    </row>
    <row r="55" spans="1:21">
      <c r="A55" s="1" t="s">
        <v>56</v>
      </c>
      <c r="C55" s="9">
        <v>0</v>
      </c>
      <c r="D55" s="9"/>
      <c r="E55" s="9">
        <v>-61588557</v>
      </c>
      <c r="F55" s="9"/>
      <c r="G55" s="9">
        <v>0</v>
      </c>
      <c r="H55" s="9"/>
      <c r="I55" s="9">
        <f t="shared" si="0"/>
        <v>-61588557</v>
      </c>
      <c r="J55" s="9"/>
      <c r="K55" s="20">
        <f t="shared" si="1"/>
        <v>1.0865296257740564E-3</v>
      </c>
      <c r="L55" s="9"/>
      <c r="M55" s="9">
        <v>8602221</v>
      </c>
      <c r="N55" s="9"/>
      <c r="O55" s="9">
        <v>-170217196</v>
      </c>
      <c r="P55" s="9"/>
      <c r="Q55" s="9">
        <v>0</v>
      </c>
      <c r="R55" s="9"/>
      <c r="S55" s="9">
        <f t="shared" si="2"/>
        <v>-161614975</v>
      </c>
      <c r="T55" s="9"/>
      <c r="U55" s="11">
        <f t="shared" si="3"/>
        <v>-1.3075622506585212E-3</v>
      </c>
    </row>
    <row r="56" spans="1:21">
      <c r="A56" s="1" t="s">
        <v>23</v>
      </c>
      <c r="C56" s="9">
        <v>0</v>
      </c>
      <c r="D56" s="9"/>
      <c r="E56" s="9">
        <v>-2228667236</v>
      </c>
      <c r="F56" s="9"/>
      <c r="G56" s="9">
        <v>0</v>
      </c>
      <c r="H56" s="9"/>
      <c r="I56" s="9">
        <f t="shared" si="0"/>
        <v>-2228667236</v>
      </c>
      <c r="J56" s="9"/>
      <c r="K56" s="20">
        <f t="shared" si="1"/>
        <v>3.9317579366342038E-2</v>
      </c>
      <c r="L56" s="9"/>
      <c r="M56" s="9">
        <v>8887514650</v>
      </c>
      <c r="N56" s="9"/>
      <c r="O56" s="9">
        <v>2173258383</v>
      </c>
      <c r="P56" s="9"/>
      <c r="Q56" s="9">
        <v>0</v>
      </c>
      <c r="R56" s="9"/>
      <c r="S56" s="9">
        <f t="shared" si="2"/>
        <v>11060773033</v>
      </c>
      <c r="T56" s="9"/>
      <c r="U56" s="11">
        <f t="shared" si="3"/>
        <v>8.9488299466386451E-2</v>
      </c>
    </row>
    <row r="57" spans="1:21">
      <c r="A57" s="1" t="s">
        <v>26</v>
      </c>
      <c r="C57" s="9">
        <v>0</v>
      </c>
      <c r="D57" s="9"/>
      <c r="E57" s="9">
        <v>-54800429</v>
      </c>
      <c r="F57" s="9"/>
      <c r="G57" s="9">
        <v>0</v>
      </c>
      <c r="H57" s="9"/>
      <c r="I57" s="9">
        <f t="shared" si="0"/>
        <v>-54800429</v>
      </c>
      <c r="J57" s="9"/>
      <c r="K57" s="20">
        <f t="shared" si="1"/>
        <v>9.6677520166007049E-4</v>
      </c>
      <c r="L57" s="9"/>
      <c r="M57" s="9">
        <v>2858105455</v>
      </c>
      <c r="N57" s="9"/>
      <c r="O57" s="9">
        <v>4429701405</v>
      </c>
      <c r="P57" s="9"/>
      <c r="Q57" s="9">
        <v>0</v>
      </c>
      <c r="R57" s="9"/>
      <c r="S57" s="9">
        <f t="shared" si="2"/>
        <v>7287806860</v>
      </c>
      <c r="T57" s="9"/>
      <c r="U57" s="11">
        <f t="shared" si="3"/>
        <v>5.8962736220614528E-2</v>
      </c>
    </row>
    <row r="58" spans="1:21">
      <c r="A58" s="1" t="s">
        <v>46</v>
      </c>
      <c r="C58" s="9">
        <v>0</v>
      </c>
      <c r="D58" s="9"/>
      <c r="E58" s="9">
        <v>-2386832</v>
      </c>
      <c r="F58" s="9"/>
      <c r="G58" s="9">
        <v>0</v>
      </c>
      <c r="H58" s="9"/>
      <c r="I58" s="9">
        <f t="shared" si="0"/>
        <v>-2386832</v>
      </c>
      <c r="J58" s="9"/>
      <c r="K58" s="20">
        <f t="shared" si="1"/>
        <v>4.2107881822032985E-5</v>
      </c>
      <c r="L58" s="9"/>
      <c r="M58" s="9">
        <v>5252450</v>
      </c>
      <c r="N58" s="9"/>
      <c r="O58" s="9">
        <v>-33415666</v>
      </c>
      <c r="P58" s="9"/>
      <c r="Q58" s="9">
        <v>0</v>
      </c>
      <c r="R58" s="9"/>
      <c r="S58" s="9">
        <f t="shared" si="2"/>
        <v>-28163216</v>
      </c>
      <c r="T58" s="9"/>
      <c r="U58" s="11">
        <f t="shared" si="3"/>
        <v>-2.2785733870727066E-4</v>
      </c>
    </row>
    <row r="59" spans="1:21">
      <c r="A59" s="1" t="s">
        <v>21</v>
      </c>
      <c r="C59" s="9">
        <v>0</v>
      </c>
      <c r="D59" s="9"/>
      <c r="E59" s="9">
        <v>-641522841</v>
      </c>
      <c r="F59" s="9"/>
      <c r="G59" s="9">
        <v>0</v>
      </c>
      <c r="H59" s="9"/>
      <c r="I59" s="9">
        <f t="shared" si="0"/>
        <v>-641522841</v>
      </c>
      <c r="J59" s="9"/>
      <c r="K59" s="20">
        <f t="shared" si="1"/>
        <v>1.1317582458657693E-2</v>
      </c>
      <c r="L59" s="9"/>
      <c r="M59" s="9">
        <v>3507406250</v>
      </c>
      <c r="N59" s="9"/>
      <c r="O59" s="9">
        <v>-5438998004</v>
      </c>
      <c r="P59" s="9"/>
      <c r="Q59" s="9">
        <v>0</v>
      </c>
      <c r="R59" s="9"/>
      <c r="S59" s="9">
        <f t="shared" si="2"/>
        <v>-1931591754</v>
      </c>
      <c r="T59" s="9"/>
      <c r="U59" s="11">
        <f t="shared" si="3"/>
        <v>-1.5627737845541112E-2</v>
      </c>
    </row>
    <row r="60" spans="1:21">
      <c r="A60" s="1" t="s">
        <v>25</v>
      </c>
      <c r="C60" s="9">
        <v>0</v>
      </c>
      <c r="D60" s="9"/>
      <c r="E60" s="9">
        <v>-1509512141</v>
      </c>
      <c r="F60" s="9"/>
      <c r="G60" s="9">
        <v>0</v>
      </c>
      <c r="H60" s="9"/>
      <c r="I60" s="9">
        <f t="shared" si="0"/>
        <v>-1509512141</v>
      </c>
      <c r="J60" s="9"/>
      <c r="K60" s="20">
        <f t="shared" si="1"/>
        <v>2.6630428468426767E-2</v>
      </c>
      <c r="L60" s="9"/>
      <c r="M60" s="9">
        <v>5286795000</v>
      </c>
      <c r="N60" s="9"/>
      <c r="O60" s="9">
        <v>-6597127140</v>
      </c>
      <c r="P60" s="9"/>
      <c r="Q60" s="9">
        <v>0</v>
      </c>
      <c r="R60" s="9"/>
      <c r="S60" s="9">
        <f t="shared" si="2"/>
        <v>-1310332140</v>
      </c>
      <c r="T60" s="9"/>
      <c r="U60" s="11">
        <f t="shared" si="3"/>
        <v>-1.0601374297701043E-2</v>
      </c>
    </row>
    <row r="61" spans="1:21">
      <c r="A61" s="1" t="s">
        <v>38</v>
      </c>
      <c r="C61" s="9">
        <v>0</v>
      </c>
      <c r="D61" s="9"/>
      <c r="E61" s="9">
        <v>-2546198847</v>
      </c>
      <c r="F61" s="9"/>
      <c r="G61" s="9">
        <v>0</v>
      </c>
      <c r="H61" s="9"/>
      <c r="I61" s="9">
        <f t="shared" si="0"/>
        <v>-2546198847</v>
      </c>
      <c r="J61" s="9"/>
      <c r="K61" s="20">
        <f t="shared" si="1"/>
        <v>4.491939111964003E-2</v>
      </c>
      <c r="L61" s="9"/>
      <c r="M61" s="9">
        <v>4508679542</v>
      </c>
      <c r="N61" s="9"/>
      <c r="O61" s="9">
        <v>-7544506572</v>
      </c>
      <c r="P61" s="9"/>
      <c r="Q61" s="9">
        <v>0</v>
      </c>
      <c r="R61" s="9"/>
      <c r="S61" s="9">
        <f t="shared" si="2"/>
        <v>-3035827030</v>
      </c>
      <c r="T61" s="9"/>
      <c r="U61" s="11">
        <f t="shared" si="3"/>
        <v>-2.4561664684579966E-2</v>
      </c>
    </row>
    <row r="62" spans="1:21">
      <c r="A62" s="1" t="s">
        <v>37</v>
      </c>
      <c r="C62" s="9">
        <v>0</v>
      </c>
      <c r="D62" s="9"/>
      <c r="E62" s="9">
        <v>-375517476</v>
      </c>
      <c r="F62" s="9"/>
      <c r="G62" s="9">
        <v>0</v>
      </c>
      <c r="H62" s="9"/>
      <c r="I62" s="9">
        <f t="shared" si="0"/>
        <v>-375517476</v>
      </c>
      <c r="J62" s="9"/>
      <c r="K62" s="20">
        <f t="shared" si="1"/>
        <v>6.6247836050112065E-3</v>
      </c>
      <c r="L62" s="9"/>
      <c r="M62" s="9">
        <v>3587696568</v>
      </c>
      <c r="N62" s="9"/>
      <c r="O62" s="9">
        <v>-11014237565</v>
      </c>
      <c r="P62" s="9"/>
      <c r="Q62" s="9">
        <v>0</v>
      </c>
      <c r="R62" s="9"/>
      <c r="S62" s="9">
        <f t="shared" si="2"/>
        <v>-7426540997</v>
      </c>
      <c r="T62" s="9"/>
      <c r="U62" s="11">
        <f t="shared" si="3"/>
        <v>-6.0085178744389865E-2</v>
      </c>
    </row>
    <row r="63" spans="1:21">
      <c r="A63" s="1" t="s">
        <v>40</v>
      </c>
      <c r="C63" s="9">
        <v>0</v>
      </c>
      <c r="D63" s="9"/>
      <c r="E63" s="9">
        <v>-690893984</v>
      </c>
      <c r="F63" s="9"/>
      <c r="G63" s="9">
        <v>0</v>
      </c>
      <c r="H63" s="9"/>
      <c r="I63" s="9">
        <f t="shared" si="0"/>
        <v>-690893984</v>
      </c>
      <c r="J63" s="9"/>
      <c r="K63" s="20">
        <f t="shared" si="1"/>
        <v>1.2188575580445355E-2</v>
      </c>
      <c r="L63" s="9"/>
      <c r="M63" s="9">
        <v>0</v>
      </c>
      <c r="N63" s="9"/>
      <c r="O63" s="9">
        <v>-773628572</v>
      </c>
      <c r="P63" s="9"/>
      <c r="Q63" s="9">
        <v>0</v>
      </c>
      <c r="R63" s="9"/>
      <c r="S63" s="9">
        <f t="shared" si="2"/>
        <v>-773628572</v>
      </c>
      <c r="T63" s="9"/>
      <c r="U63" s="11">
        <f t="shared" si="3"/>
        <v>-6.2591199656966065E-3</v>
      </c>
    </row>
    <row r="64" spans="1:21">
      <c r="A64" s="1" t="s">
        <v>60</v>
      </c>
      <c r="C64" s="9">
        <v>0</v>
      </c>
      <c r="D64" s="9"/>
      <c r="E64" s="9">
        <v>-143398113</v>
      </c>
      <c r="F64" s="9"/>
      <c r="G64" s="9">
        <v>0</v>
      </c>
      <c r="H64" s="9"/>
      <c r="I64" s="9">
        <f t="shared" si="0"/>
        <v>-143398113</v>
      </c>
      <c r="J64" s="9"/>
      <c r="K64" s="20">
        <f t="shared" si="1"/>
        <v>2.5297929622640101E-3</v>
      </c>
      <c r="L64" s="9"/>
      <c r="M64" s="9">
        <v>0</v>
      </c>
      <c r="N64" s="9"/>
      <c r="O64" s="9">
        <v>310901946</v>
      </c>
      <c r="P64" s="9"/>
      <c r="Q64" s="9">
        <v>0</v>
      </c>
      <c r="R64" s="9"/>
      <c r="S64" s="9">
        <f t="shared" si="2"/>
        <v>310901946</v>
      </c>
      <c r="T64" s="9"/>
      <c r="U64" s="11">
        <f t="shared" si="3"/>
        <v>2.5153835419389451E-3</v>
      </c>
    </row>
    <row r="65" spans="1:21">
      <c r="A65" s="1" t="s">
        <v>42</v>
      </c>
      <c r="C65" s="9">
        <v>0</v>
      </c>
      <c r="D65" s="9"/>
      <c r="E65" s="9">
        <v>625453940</v>
      </c>
      <c r="F65" s="9"/>
      <c r="G65" s="9">
        <v>0</v>
      </c>
      <c r="H65" s="9"/>
      <c r="I65" s="9">
        <f t="shared" si="0"/>
        <v>625453940</v>
      </c>
      <c r="J65" s="9"/>
      <c r="K65" s="20">
        <f t="shared" si="1"/>
        <v>-1.1034099002629808E-2</v>
      </c>
      <c r="L65" s="9"/>
      <c r="M65" s="9">
        <v>0</v>
      </c>
      <c r="N65" s="9"/>
      <c r="O65" s="9">
        <v>6254539737</v>
      </c>
      <c r="P65" s="9"/>
      <c r="Q65" s="9">
        <v>0</v>
      </c>
      <c r="R65" s="9"/>
      <c r="S65" s="9">
        <f t="shared" si="2"/>
        <v>6254539737</v>
      </c>
      <c r="T65" s="9"/>
      <c r="U65" s="11">
        <f t="shared" si="3"/>
        <v>5.0602984379045791E-2</v>
      </c>
    </row>
    <row r="66" spans="1:21">
      <c r="A66" s="1" t="s">
        <v>20</v>
      </c>
      <c r="C66" s="9">
        <v>0</v>
      </c>
      <c r="D66" s="9"/>
      <c r="E66" s="9">
        <v>-412839182</v>
      </c>
      <c r="F66" s="9"/>
      <c r="G66" s="9">
        <v>0</v>
      </c>
      <c r="H66" s="9"/>
      <c r="I66" s="9">
        <f t="shared" si="0"/>
        <v>-412839182</v>
      </c>
      <c r="J66" s="9"/>
      <c r="K66" s="20">
        <f t="shared" si="1"/>
        <v>7.283203630234875E-3</v>
      </c>
      <c r="L66" s="9"/>
      <c r="M66" s="9">
        <v>0</v>
      </c>
      <c r="N66" s="9"/>
      <c r="O66" s="9">
        <v>8248358358</v>
      </c>
      <c r="P66" s="9"/>
      <c r="Q66" s="9">
        <v>0</v>
      </c>
      <c r="R66" s="9"/>
      <c r="S66" s="9">
        <f t="shared" si="2"/>
        <v>8248358358</v>
      </c>
      <c r="T66" s="9"/>
      <c r="U66" s="11">
        <f t="shared" si="3"/>
        <v>6.6734174966301893E-2</v>
      </c>
    </row>
    <row r="67" spans="1:21">
      <c r="A67" s="1" t="s">
        <v>63</v>
      </c>
      <c r="C67" s="9">
        <v>0</v>
      </c>
      <c r="D67" s="9"/>
      <c r="E67" s="9">
        <v>509450621</v>
      </c>
      <c r="F67" s="9"/>
      <c r="G67" s="9">
        <v>0</v>
      </c>
      <c r="H67" s="9"/>
      <c r="I67" s="9">
        <f t="shared" si="0"/>
        <v>509450621</v>
      </c>
      <c r="J67" s="9"/>
      <c r="K67" s="20">
        <f t="shared" si="1"/>
        <v>-8.9875980141163343E-3</v>
      </c>
      <c r="L67" s="9"/>
      <c r="M67" s="9">
        <v>0</v>
      </c>
      <c r="N67" s="9"/>
      <c r="O67" s="9">
        <v>254722713</v>
      </c>
      <c r="P67" s="9"/>
      <c r="Q67" s="9">
        <v>0</v>
      </c>
      <c r="R67" s="9"/>
      <c r="S67" s="9">
        <f t="shared" si="2"/>
        <v>254722713</v>
      </c>
      <c r="T67" s="9"/>
      <c r="U67" s="11">
        <f t="shared" si="3"/>
        <v>2.0608597928757815E-3</v>
      </c>
    </row>
    <row r="68" spans="1:21">
      <c r="A68" s="1" t="s">
        <v>22</v>
      </c>
      <c r="C68" s="9">
        <v>0</v>
      </c>
      <c r="D68" s="9"/>
      <c r="E68" s="9">
        <v>-20459278</v>
      </c>
      <c r="F68" s="9"/>
      <c r="G68" s="9">
        <v>0</v>
      </c>
      <c r="H68" s="9"/>
      <c r="I68" s="9">
        <f t="shared" si="0"/>
        <v>-20459278</v>
      </c>
      <c r="J68" s="9"/>
      <c r="K68" s="20">
        <f t="shared" si="1"/>
        <v>3.6093736810471764E-4</v>
      </c>
      <c r="L68" s="9"/>
      <c r="M68" s="9">
        <v>0</v>
      </c>
      <c r="N68" s="9"/>
      <c r="O68" s="9">
        <v>-586499320</v>
      </c>
      <c r="P68" s="9"/>
      <c r="Q68" s="9">
        <v>0</v>
      </c>
      <c r="R68" s="9"/>
      <c r="S68" s="9">
        <f t="shared" si="2"/>
        <v>-586499320</v>
      </c>
      <c r="T68" s="9"/>
      <c r="U68" s="11">
        <f t="shared" si="3"/>
        <v>-4.7451318843992783E-3</v>
      </c>
    </row>
    <row r="69" spans="1:21">
      <c r="A69" s="1" t="s">
        <v>31</v>
      </c>
      <c r="C69" s="9">
        <v>0</v>
      </c>
      <c r="D69" s="9"/>
      <c r="E69" s="9">
        <v>-874440781</v>
      </c>
      <c r="F69" s="9"/>
      <c r="G69" s="9">
        <v>0</v>
      </c>
      <c r="H69" s="9"/>
      <c r="I69" s="9">
        <f t="shared" si="0"/>
        <v>-874440781</v>
      </c>
      <c r="J69" s="9"/>
      <c r="K69" s="20">
        <f t="shared" si="1"/>
        <v>1.5426661393308883E-2</v>
      </c>
      <c r="L69" s="9"/>
      <c r="M69" s="9">
        <v>0</v>
      </c>
      <c r="N69" s="9"/>
      <c r="O69" s="9">
        <v>-7653300345</v>
      </c>
      <c r="P69" s="9"/>
      <c r="Q69" s="9">
        <v>0</v>
      </c>
      <c r="R69" s="9"/>
      <c r="S69" s="9">
        <f t="shared" si="2"/>
        <v>-7653300345</v>
      </c>
      <c r="T69" s="9"/>
      <c r="U69" s="11">
        <f t="shared" si="3"/>
        <v>-6.1919798113224581E-2</v>
      </c>
    </row>
    <row r="70" spans="1:21">
      <c r="A70" s="1" t="s">
        <v>36</v>
      </c>
      <c r="C70" s="9">
        <v>0</v>
      </c>
      <c r="D70" s="9"/>
      <c r="E70" s="9">
        <v>-666971069</v>
      </c>
      <c r="F70" s="9"/>
      <c r="G70" s="9">
        <v>0</v>
      </c>
      <c r="H70" s="9"/>
      <c r="I70" s="9">
        <f t="shared" si="0"/>
        <v>-666971069</v>
      </c>
      <c r="J70" s="9"/>
      <c r="K70" s="20">
        <f t="shared" si="1"/>
        <v>1.1766533611149427E-2</v>
      </c>
      <c r="L70" s="9"/>
      <c r="M70" s="9">
        <v>0</v>
      </c>
      <c r="N70" s="9"/>
      <c r="O70" s="9">
        <v>-1333942139</v>
      </c>
      <c r="P70" s="9"/>
      <c r="Q70" s="9">
        <v>0</v>
      </c>
      <c r="R70" s="9"/>
      <c r="S70" s="9">
        <f t="shared" si="2"/>
        <v>-1333942139</v>
      </c>
      <c r="T70" s="9"/>
      <c r="U70" s="11">
        <f t="shared" si="3"/>
        <v>-1.0792393375175055E-2</v>
      </c>
    </row>
    <row r="71" spans="1:21">
      <c r="A71" s="1" t="s">
        <v>35</v>
      </c>
      <c r="C71" s="9">
        <v>0</v>
      </c>
      <c r="D71" s="9"/>
      <c r="E71" s="9">
        <v>0</v>
      </c>
      <c r="F71" s="9"/>
      <c r="G71" s="9">
        <v>0</v>
      </c>
      <c r="H71" s="9"/>
      <c r="I71" s="9">
        <f t="shared" si="0"/>
        <v>0</v>
      </c>
      <c r="J71" s="9"/>
      <c r="K71" s="20">
        <f t="shared" si="1"/>
        <v>0</v>
      </c>
      <c r="L71" s="9"/>
      <c r="M71" s="9">
        <f>'درآمد سود سهام'!O47</f>
        <v>8507129797</v>
      </c>
      <c r="N71" s="9"/>
      <c r="O71" s="9">
        <v>0</v>
      </c>
      <c r="P71" s="9"/>
      <c r="Q71" s="9">
        <v>0</v>
      </c>
      <c r="R71" s="9"/>
      <c r="S71" s="9">
        <f t="shared" si="2"/>
        <v>8507129797</v>
      </c>
      <c r="T71" s="9"/>
      <c r="U71" s="11">
        <f t="shared" si="3"/>
        <v>6.8827791385108278E-2</v>
      </c>
    </row>
    <row r="72" spans="1:21">
      <c r="A72" s="1" t="s">
        <v>53</v>
      </c>
      <c r="C72" s="9">
        <v>0</v>
      </c>
      <c r="D72" s="9"/>
      <c r="E72" s="9">
        <v>0</v>
      </c>
      <c r="F72" s="9"/>
      <c r="G72" s="9">
        <v>0</v>
      </c>
      <c r="H72" s="9"/>
      <c r="I72" s="9">
        <f t="shared" si="0"/>
        <v>0</v>
      </c>
      <c r="J72" s="9"/>
      <c r="K72" s="20">
        <f t="shared" si="1"/>
        <v>0</v>
      </c>
      <c r="L72" s="9"/>
      <c r="M72" s="9">
        <v>0</v>
      </c>
      <c r="N72" s="9"/>
      <c r="O72" s="9">
        <v>470887374</v>
      </c>
      <c r="P72" s="9"/>
      <c r="Q72" s="9">
        <v>0</v>
      </c>
      <c r="R72" s="9"/>
      <c r="S72" s="9">
        <f t="shared" si="2"/>
        <v>470887374</v>
      </c>
      <c r="T72" s="9"/>
      <c r="U72" s="11">
        <f t="shared" si="3"/>
        <v>3.8097617782889294E-3</v>
      </c>
    </row>
    <row r="73" spans="1:21" ht="24.75" thickBot="1">
      <c r="C73" s="19">
        <f>SUM(C8:C72)</f>
        <v>1097945631</v>
      </c>
      <c r="E73" s="19">
        <f>SUM(E8:E72)</f>
        <v>-58617163973</v>
      </c>
      <c r="G73" s="19">
        <f>SUM(G8:G72)</f>
        <v>835483689</v>
      </c>
      <c r="I73" s="19">
        <f>SUM(I8:I72)</f>
        <v>-56683734653</v>
      </c>
      <c r="K73" s="21">
        <f>SUM(K8:K72)</f>
        <v>1</v>
      </c>
      <c r="M73" s="19">
        <f>SUM(M8:M72)</f>
        <v>185633303505</v>
      </c>
      <c r="O73" s="19">
        <f>SUM(O8:O72)</f>
        <v>-125341728041</v>
      </c>
      <c r="Q73" s="19">
        <f>SUM(Q8:Q72)</f>
        <v>63308639301</v>
      </c>
      <c r="S73" s="19">
        <f>SUM(S8:S72)</f>
        <v>123600214765</v>
      </c>
      <c r="U73" s="21">
        <f>SUM(U8:U72)</f>
        <v>1.0000000000000002</v>
      </c>
    </row>
    <row r="74" spans="1:21" ht="24.75" thickTop="1">
      <c r="C74" s="18"/>
      <c r="E74" s="18"/>
      <c r="G74" s="18"/>
      <c r="M74" s="18"/>
      <c r="O74" s="18"/>
      <c r="Q74" s="18"/>
    </row>
  </sheetData>
  <mergeCells count="16">
    <mergeCell ref="A4:U4"/>
    <mergeCell ref="A3:U3"/>
    <mergeCell ref="A2:U2"/>
    <mergeCell ref="S7"/>
    <mergeCell ref="U7"/>
    <mergeCell ref="M6:U6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تاییدیه</vt:lpstr>
      <vt:lpstr>سهام</vt:lpstr>
      <vt:lpstr>اوراق مشارکت</vt:lpstr>
      <vt:lpstr>سپرده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  <vt:lpstr>جمع درآمدها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Ghayouri, Ali</dc:creator>
  <cp:lastModifiedBy>Ghayouri, Ali</cp:lastModifiedBy>
  <dcterms:created xsi:type="dcterms:W3CDTF">2022-10-25T08:41:41Z</dcterms:created>
  <dcterms:modified xsi:type="dcterms:W3CDTF">2022-11-01T11:08:21Z</dcterms:modified>
</cp:coreProperties>
</file>