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آبان\"/>
    </mc:Choice>
  </mc:AlternateContent>
  <xr:revisionPtr revIDLastSave="0" documentId="13_ncr:1_{5A3A9EAA-A5F7-46E5-8931-2DD9E876A8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definedNames>
    <definedName name="_xlnm._FilterDatabase" localSheetId="5" hidden="1">'درآمد سود سهام'!$O$6:$S$50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8" i="10" l="1"/>
  <c r="P68" i="10"/>
  <c r="H68" i="10"/>
  <c r="J63" i="10"/>
  <c r="P63" i="10"/>
  <c r="G11" i="15"/>
  <c r="C10" i="15"/>
  <c r="C9" i="15"/>
  <c r="C8" i="15"/>
  <c r="E9" i="14"/>
  <c r="C9" i="14"/>
  <c r="K11" i="13"/>
  <c r="G11" i="13"/>
  <c r="G9" i="13"/>
  <c r="G10" i="13"/>
  <c r="G8" i="13"/>
  <c r="E11" i="13"/>
  <c r="I11" i="13"/>
  <c r="I39" i="12"/>
  <c r="I8" i="12"/>
  <c r="Q40" i="12"/>
  <c r="O40" i="12"/>
  <c r="M40" i="12"/>
  <c r="K40" i="12"/>
  <c r="G40" i="12"/>
  <c r="E40" i="12"/>
  <c r="C40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40" i="12" s="1"/>
  <c r="I32" i="12"/>
  <c r="I33" i="12"/>
  <c r="I34" i="12"/>
  <c r="I35" i="12"/>
  <c r="I36" i="12"/>
  <c r="I37" i="12"/>
  <c r="I38" i="12"/>
  <c r="S70" i="11"/>
  <c r="S49" i="8"/>
  <c r="M71" i="11"/>
  <c r="O71" i="11"/>
  <c r="Q71" i="11"/>
  <c r="C71" i="11"/>
  <c r="E71" i="11"/>
  <c r="G71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Q62" i="10"/>
  <c r="O62" i="10"/>
  <c r="M62" i="10"/>
  <c r="E62" i="10"/>
  <c r="G62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9" i="10"/>
  <c r="I8" i="10"/>
  <c r="I62" i="10" s="1"/>
  <c r="I68" i="9"/>
  <c r="I71" i="9"/>
  <c r="J81" i="9"/>
  <c r="N81" i="9"/>
  <c r="N77" i="9"/>
  <c r="J79" i="9"/>
  <c r="N79" i="9"/>
  <c r="J75" i="9"/>
  <c r="N75" i="9"/>
  <c r="M74" i="9"/>
  <c r="O74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4" i="9" s="1"/>
  <c r="Q71" i="9"/>
  <c r="Q72" i="9"/>
  <c r="Q7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74" i="9" s="1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9" i="9"/>
  <c r="I70" i="9"/>
  <c r="I72" i="9"/>
  <c r="I73" i="9"/>
  <c r="I8" i="9"/>
  <c r="E74" i="9"/>
  <c r="G74" i="9"/>
  <c r="O50" i="8"/>
  <c r="M50" i="8"/>
  <c r="S50" i="8"/>
  <c r="Q50" i="8"/>
  <c r="K50" i="8"/>
  <c r="I50" i="8"/>
  <c r="L20" i="7"/>
  <c r="S16" i="7"/>
  <c r="Q16" i="7"/>
  <c r="O16" i="7"/>
  <c r="M16" i="7"/>
  <c r="K16" i="7"/>
  <c r="I16" i="7"/>
  <c r="S11" i="6"/>
  <c r="K11" i="6"/>
  <c r="M11" i="6"/>
  <c r="O11" i="6"/>
  <c r="Q11" i="6"/>
  <c r="AK31" i="3"/>
  <c r="AI31" i="3"/>
  <c r="AG31" i="3"/>
  <c r="AA31" i="3"/>
  <c r="S31" i="3"/>
  <c r="Q31" i="3"/>
  <c r="W31" i="3"/>
  <c r="Y61" i="1"/>
  <c r="W61" i="1"/>
  <c r="U61" i="1"/>
  <c r="O61" i="1"/>
  <c r="K61" i="1"/>
  <c r="G61" i="1"/>
  <c r="E61" i="1"/>
  <c r="S71" i="11" l="1"/>
  <c r="I71" i="11"/>
  <c r="C7" i="15" s="1"/>
  <c r="C11" i="15" l="1"/>
  <c r="E7" i="15" s="1"/>
  <c r="K35" i="11"/>
  <c r="K63" i="11"/>
  <c r="K8" i="11"/>
  <c r="K11" i="11"/>
  <c r="K15" i="11"/>
  <c r="K19" i="11"/>
  <c r="K23" i="11"/>
  <c r="K26" i="11"/>
  <c r="K32" i="11"/>
  <c r="K36" i="11"/>
  <c r="K40" i="11"/>
  <c r="K44" i="11"/>
  <c r="K48" i="11"/>
  <c r="K52" i="11"/>
  <c r="K56" i="11"/>
  <c r="K60" i="11"/>
  <c r="K64" i="11"/>
  <c r="K68" i="11"/>
  <c r="K9" i="11"/>
  <c r="K12" i="11"/>
  <c r="K16" i="11"/>
  <c r="K20" i="11"/>
  <c r="K24" i="11"/>
  <c r="K27" i="11"/>
  <c r="K29" i="11"/>
  <c r="K33" i="11"/>
  <c r="K37" i="11"/>
  <c r="K41" i="11"/>
  <c r="K45" i="11"/>
  <c r="K49" i="11"/>
  <c r="K53" i="11"/>
  <c r="K57" i="11"/>
  <c r="K61" i="11"/>
  <c r="K65" i="11"/>
  <c r="K69" i="11"/>
  <c r="K22" i="11"/>
  <c r="K10" i="11"/>
  <c r="K13" i="11"/>
  <c r="K17" i="11"/>
  <c r="K21" i="11"/>
  <c r="K30" i="11"/>
  <c r="K34" i="11"/>
  <c r="K38" i="11"/>
  <c r="K42" i="11"/>
  <c r="K46" i="11"/>
  <c r="K50" i="11"/>
  <c r="K54" i="11"/>
  <c r="K58" i="11"/>
  <c r="K62" i="11"/>
  <c r="K66" i="11"/>
  <c r="K70" i="11"/>
  <c r="K14" i="11"/>
  <c r="K18" i="11"/>
  <c r="K25" i="11"/>
  <c r="K28" i="11"/>
  <c r="K31" i="11"/>
  <c r="K39" i="11"/>
  <c r="K43" i="11"/>
  <c r="K47" i="11"/>
  <c r="K51" i="11"/>
  <c r="K55" i="11"/>
  <c r="K59" i="11"/>
  <c r="K67" i="11"/>
  <c r="K71" i="11" l="1"/>
  <c r="E10" i="15"/>
  <c r="E9" i="15"/>
  <c r="E8" i="15"/>
  <c r="E11" i="15" s="1"/>
  <c r="U71" i="11"/>
</calcChain>
</file>

<file path=xl/sharedStrings.xml><?xml version="1.0" encoding="utf-8"?>
<sst xmlns="http://schemas.openxmlformats.org/spreadsheetml/2006/main" count="866" uniqueCount="252">
  <si>
    <t>صندوق سرمایه‌گذاری توسعه ممتاز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</si>
  <si>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</si>
  <si>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</si>
  <si>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</si>
  <si>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</si>
  <si>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</si>
  <si>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</si>
  <si>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</si>
  <si>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</si>
  <si>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</si>
  <si>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</si>
  <si>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</si>
  <si>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</si>
  <si>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</si>
  <si>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</si>
  <si>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</si>
  <si>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</si>
  <si>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پالایش نفت اصفهان</t>
  </si>
  <si>
    <t>پتروشیمی امیرکبیر</t>
  </si>
  <si>
    <t>پتروشیمی بوعلی سینا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</si>
  <si>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</si>
  <si>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</si>
  <si>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</si>
  <si>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</si>
  <si>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</si>
  <si>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</si>
  <si>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</si>
  <si>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تراکتورسازی‌ایران‌</t>
  </si>
  <si>
    <t>توسعه معدنی و صنعتی صبانور</t>
  </si>
  <si>
    <t>توسعه‌معادن‌وفلزات‌</t>
  </si>
  <si>
    <t>تولید نیروی برق آبادان</t>
  </si>
  <si>
    <t>ح .داروسازی کاسپین تامین</t>
  </si>
  <si>
    <t>داروپخش‌ (هلدینگ‌</t>
  </si>
  <si>
    <t>داروسازی کاسپین تامین</t>
  </si>
  <si>
    <t>زغال سنگ پروده طبس</t>
  </si>
  <si>
    <t>س.سهام عدالت استان کرمانشاه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</si>
  <si>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</si>
  <si>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</si>
  <si>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</si>
  <si>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</si>
  <si>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</si>
  <si>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</si>
  <si>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</si>
  <si>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</si>
  <si>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شرکت آهن و فولاد ارفع</t>
  </si>
  <si>
    <t>شرکت کیسون</t>
  </si>
  <si>
    <t>شیرپاستوریزه پگاه گیلان</t>
  </si>
  <si>
    <t>صنایع پتروشیمی کرمانشاه</t>
  </si>
  <si>
    <t>صنایع‌ کاشی‌ و سرامیک‌ سینا</t>
  </si>
  <si>
    <t>فجر انرژی خلیج فارس</t>
  </si>
  <si>
    <t>فولاد  خوزستان</t>
  </si>
  <si>
    <t>فولاد خراسان</t>
  </si>
  <si>
    <t>فولاد شاهرود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</si>
  <si>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</si>
  <si>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</si>
  <si>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</si>
  <si>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</si>
  <si>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گروه‌ صنعتی‌ بارز</t>
  </si>
  <si>
    <t>گسترش نفت و گاز پارسیان</t>
  </si>
  <si>
    <t>گلتاش‌</t>
  </si>
  <si>
    <t>نفت ایرانول</t>
  </si>
  <si>
    <t>نفت پاسارگاد</t>
  </si>
  <si>
    <t>نفت سپاهان</t>
  </si>
  <si>
    <t>کالسیمین‌</t>
  </si>
  <si>
    <t>موتورسازان‌تراکتورسازی‌ایران‌</t>
  </si>
  <si>
    <t>کارخانجات‌داروپخش‌</t>
  </si>
  <si>
    <t>ح . کارخانجات‌داروپخش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</si>
  <si>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</si>
  <si>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</si>
  <si>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</si>
  <si>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</si>
  <si>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</si>
  <si>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</si>
  <si>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</si>
  <si>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</si>
  <si>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</si>
  <si>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</si>
  <si>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</si>
  <si>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</si>
  <si>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</si>
  <si>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</si>
  <si>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</si>
  <si>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</si>
  <si>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</si>
  <si>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</si>
  <si>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</si>
  <si>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</si>
  <si>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</si>
  <si>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</si>
  <si>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</si>
  <si>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</si>
  <si>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</si>
  <si>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</si>
  <si>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</si>
  <si>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</si>
  <si>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</si>
  <si>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</si>
  <si>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</si>
  <si>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</si>
  <si>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</si>
  <si>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</si>
  <si>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</si>
  <si>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</si>
  <si>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</si>
  <si>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</si>
  <si>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</si>
  <si>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</si>
  <si>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</si>
  <si>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</si>
  <si>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</si>
  <si>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</si>
  <si>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</si>
  <si>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</si>
  <si>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</si>
  <si>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</si>
  <si>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</si>
  <si>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</si>
  <si>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</si>
  <si>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</si>
  <si>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</si>
  <si>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</si>
  <si>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</si>
  <si>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</si>
  <si>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</si>
  <si>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</si>
  <si>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</si>
  <si>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</si>
  <si>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</si>
  <si>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</si>
  <si>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دولت104-ش.خ020303</t>
  </si>
  <si>
    <t>1401/03/03</t>
  </si>
  <si>
    <t>1402/03/03</t>
  </si>
  <si>
    <t>مرابحه عام دولت3-ش.خ0211</t>
  </si>
  <si>
    <t>1399/03/13</t>
  </si>
  <si>
    <t>1402/11/13</t>
  </si>
  <si>
    <t>منفعت دولت5-ش.خاص کاردان0108</t>
  </si>
  <si>
    <t>1398/08/18</t>
  </si>
  <si>
    <t>1401/08/18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</si>
  <si>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</si>
  <si>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</si>
  <si>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</si>
  <si>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</si>
  <si>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</si>
  <si>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</si>
  <si>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</si>
  <si>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</si>
  <si>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</si>
  <si>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</si>
  <si>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</si>
  <si>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</si>
  <si>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</si>
  <si>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</si>
  <si>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</si>
  <si>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</si>
  <si>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</si>
  <si>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</si>
  <si>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</si>
  <si>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</si>
  <si>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</si>
  <si>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</si>
  <si>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</si>
  <si>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</si>
  <si>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</si>
  <si>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</si>
  <si>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</si>
  <si>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</si>
  <si>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</si>
  <si>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 0104</t>
  </si>
  <si>
    <t>1401/04/03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</si>
  <si>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</si>
  <si>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</si>
  <si>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</si>
  <si>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</si>
  <si>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</si>
  <si>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</si>
  <si>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</si>
  <si>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</si>
  <si>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1401/04/29</t>
  </si>
  <si>
    <t>1401/04/30</t>
  </si>
  <si>
    <t>1401/04/22</t>
  </si>
  <si>
    <t>1401/04/16</t>
  </si>
  <si>
    <t>1401/04/25</t>
  </si>
  <si>
    <t>شیشه‌ و گاز</t>
  </si>
  <si>
    <t>1401/05/30</t>
  </si>
  <si>
    <t>1401/03/30</t>
  </si>
  <si>
    <t>1401/05/11</t>
  </si>
  <si>
    <t>1401/04/28</t>
  </si>
  <si>
    <t>بانک تجارت</t>
  </si>
  <si>
    <t>1401/03/31</t>
  </si>
  <si>
    <t>1401/04/20</t>
  </si>
  <si>
    <t>1401/04/15</t>
  </si>
  <si>
    <t>1401/04/14</t>
  </si>
  <si>
    <t>1401/03/25</t>
  </si>
  <si>
    <t>1401/02/28</t>
  </si>
  <si>
    <t>1401/03/17</t>
  </si>
  <si>
    <t>1401/02/31</t>
  </si>
  <si>
    <t>1401/08/14</t>
  </si>
  <si>
    <t>1401/06/16</t>
  </si>
  <si>
    <t>1401/03/10</t>
  </si>
  <si>
    <t>1401/02/10</t>
  </si>
  <si>
    <t>1401/02/21</t>
  </si>
  <si>
    <t>1401/03/29</t>
  </si>
  <si>
    <t>1401/01/30</t>
  </si>
  <si>
    <t>1401/07/27</t>
  </si>
  <si>
    <t>1401/03/19</t>
  </si>
  <si>
    <t>1401/03/08</t>
  </si>
  <si>
    <t>بهای فروش</t>
  </si>
  <si>
    <t>ارزش دفتری</t>
  </si>
  <si>
    <t>سود و زیان ناشی از تغییر قیمت</t>
  </si>
  <si>
    <t>سود و زیان ناشی از فروش</t>
  </si>
  <si>
    <t>ح . توسعه‌معادن‌وفلزات‌</t>
  </si>
  <si>
    <t>داده گسترعصرنوین-های وب</t>
  </si>
  <si>
    <t>داروسازی‌ اسوه‌</t>
  </si>
  <si>
    <t>ح . سرمایه‌گذاری‌ سپه‌</t>
  </si>
  <si>
    <t>ح . سرمایه گذاری صبا تامین</t>
  </si>
  <si>
    <t>صنایع شیمیایی کیمیاگران امروز</t>
  </si>
  <si>
    <t>ملی‌ صنایع‌ مس‌ ایران‌</t>
  </si>
  <si>
    <t>سیمان‌ شرق‌</t>
  </si>
  <si>
    <t>کاشی‌ وسرامیک‌ حافظ‌</t>
  </si>
  <si>
    <t>سیمان آرتا اردبیل</t>
  </si>
  <si>
    <t>صندوق واسطه گری مالی یکم-سهام</t>
  </si>
  <si>
    <t>دوده‌ صنعتی‌ پارس‌</t>
  </si>
  <si>
    <t>سپنتا</t>
  </si>
  <si>
    <t>ح.زغال سنگ پروده طبس</t>
  </si>
  <si>
    <t>اسنادخزانه-م16بودجه98-010503</t>
  </si>
  <si>
    <t>اسنادخزانه-م14بودجه98-010318</t>
  </si>
  <si>
    <t>اسنادخزانه-م18بودجه98-010614</t>
  </si>
  <si>
    <t>اسنادخزانه-م17بودجه99-010226</t>
  </si>
  <si>
    <t>اسنادخزانه-م15بودجه98-010406</t>
  </si>
  <si>
    <t>اسنادخزانه-م1بودجه99-010621</t>
  </si>
  <si>
    <t>اسنادخزانه-م17بودجه98-010512</t>
  </si>
  <si>
    <t>اسنادخزانه-م13بودجه98-010219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</si>
  <si>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</si>
  <si>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</si>
  <si>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</si>
  <si>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</si>
  <si>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</si>
  <si>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</si>
  <si>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</si>
  <si>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</si>
  <si>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</si>
  <si>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</si>
  <si>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</si>
  <si>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</si>
  <si>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</si>
  <si>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</si>
  <si>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</si>
  <si>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1401/08/01</t>
  </si>
  <si>
    <t>سهام عدالت استان کرمانشاه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</si>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</sst>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 x14ac:knownFonts="1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0" xfId="1" applyNumberFormat="1" applyFont="1" applyAlignment="1">
      <alignment horizontal="center"/>
    </xf>
    <xf numFmtId="37" fontId="2" fillId="0" borderId="2" xfId="1" applyNumberFormat="1" applyFont="1" applyBorder="1" applyAlignment="1">
      <alignment horizontal="center"/>
    </xf>
    <xf numFmtId="165" fontId="2" fillId="0" borderId="0" xfId="1" applyNumberFormat="1" applyFont="1"/>
    <xf numFmtId="165" fontId="2" fillId="0" borderId="2" xfId="1" applyNumberFormat="1" applyFont="1" applyBorder="1"/>
    <xf numFmtId="164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F3EE27C-F1A6-E912-7466-878D5A535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45DA9-0B4D-446C-AA73-8699A7831182}">
  <dimension ref="A1"/>
  <sheetViews>
    <sheetView rightToLeft="1" tabSelected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1"/>
  <sheetViews>
    <sheetView rightToLeft="1" workbookViewId="0">
      <selection activeCell="G20" sqref="G20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4.570312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85546875" style="1" bestFit="1" customWidth="1"/>
    <col min="16" max="16" width="1" style="1" customWidth="1"/>
    <col min="17" max="17" width="19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customHeight="1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customHeight="1" x14ac:dyDescent="0.55000000000000004">
      <c r="A3" s="20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customHeight="1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0" t="s">
        <v>161</v>
      </c>
      <c r="C6" s="21" t="s">
        <v>159</v>
      </c>
      <c r="D6" s="21" t="s">
        <v>159</v>
      </c>
      <c r="E6" s="21" t="s">
        <v>159</v>
      </c>
      <c r="F6" s="21" t="s">
        <v>159</v>
      </c>
      <c r="G6" s="21" t="s">
        <v>159</v>
      </c>
      <c r="H6" s="21" t="s">
        <v>159</v>
      </c>
      <c r="I6" s="21" t="s">
        <v>159</v>
      </c>
      <c r="K6" s="21" t="s">
        <v>160</v>
      </c>
      <c r="L6" s="21" t="s">
        <v>160</v>
      </c>
      <c r="M6" s="21" t="s">
        <v>160</v>
      </c>
      <c r="N6" s="21" t="s">
        <v>160</v>
      </c>
      <c r="O6" s="21" t="s">
        <v>160</v>
      </c>
      <c r="P6" s="21" t="s">
        <v>160</v>
      </c>
      <c r="Q6" s="21" t="s">
        <v>160</v>
      </c>
    </row>
    <row r="7" spans="1:17" ht="24.75" x14ac:dyDescent="0.55000000000000004">
      <c r="A7" s="21" t="s">
        <v>161</v>
      </c>
      <c r="C7" s="21" t="s">
        <v>236</v>
      </c>
      <c r="E7" s="21" t="s">
        <v>233</v>
      </c>
      <c r="G7" s="21" t="s">
        <v>234</v>
      </c>
      <c r="I7" s="21" t="s">
        <v>237</v>
      </c>
      <c r="K7" s="21" t="s">
        <v>236</v>
      </c>
      <c r="M7" s="21" t="s">
        <v>233</v>
      </c>
      <c r="O7" s="21" t="s">
        <v>234</v>
      </c>
      <c r="Q7" s="21" t="s">
        <v>237</v>
      </c>
    </row>
    <row r="8" spans="1:17" x14ac:dyDescent="0.55000000000000004">
      <c r="A8" s="1" t="s">
        <v>135</v>
      </c>
      <c r="C8" s="15">
        <v>477222769</v>
      </c>
      <c r="D8" s="15"/>
      <c r="E8" s="15">
        <v>0</v>
      </c>
      <c r="F8" s="15"/>
      <c r="G8" s="15">
        <v>9112491</v>
      </c>
      <c r="H8" s="15"/>
      <c r="I8" s="15">
        <f>C8+E8+G8</f>
        <v>486335260</v>
      </c>
      <c r="J8" s="15"/>
      <c r="K8" s="15">
        <v>5816506918</v>
      </c>
      <c r="L8" s="15"/>
      <c r="M8" s="15">
        <v>0</v>
      </c>
      <c r="N8" s="15"/>
      <c r="O8" s="15">
        <v>9112491</v>
      </c>
      <c r="P8" s="15"/>
      <c r="Q8" s="15">
        <f>K8+M8+O8</f>
        <v>5825619409</v>
      </c>
    </row>
    <row r="9" spans="1:17" x14ac:dyDescent="0.55000000000000004">
      <c r="A9" s="1" t="s">
        <v>132</v>
      </c>
      <c r="C9" s="15">
        <v>648776106</v>
      </c>
      <c r="D9" s="15"/>
      <c r="E9" s="15">
        <v>-1799673749</v>
      </c>
      <c r="F9" s="15"/>
      <c r="G9" s="15">
        <v>0</v>
      </c>
      <c r="H9" s="15"/>
      <c r="I9" s="15">
        <f t="shared" ref="I9:I38" si="0">C9+E9+G9</f>
        <v>-1150897643</v>
      </c>
      <c r="J9" s="15"/>
      <c r="K9" s="15">
        <v>4165169548</v>
      </c>
      <c r="L9" s="15"/>
      <c r="M9" s="15">
        <v>495766145</v>
      </c>
      <c r="N9" s="15"/>
      <c r="O9" s="15">
        <v>293289167</v>
      </c>
      <c r="P9" s="15"/>
      <c r="Q9" s="15">
        <f t="shared" ref="Q9:Q39" si="1">K9+M9+O9</f>
        <v>4954224860</v>
      </c>
    </row>
    <row r="10" spans="1:17" x14ac:dyDescent="0.55000000000000004">
      <c r="A10" s="1" t="s">
        <v>224</v>
      </c>
      <c r="C10" s="15">
        <v>0</v>
      </c>
      <c r="D10" s="15"/>
      <c r="E10" s="15">
        <v>0</v>
      </c>
      <c r="F10" s="15"/>
      <c r="G10" s="15">
        <v>0</v>
      </c>
      <c r="H10" s="15"/>
      <c r="I10" s="15">
        <f t="shared" si="0"/>
        <v>0</v>
      </c>
      <c r="J10" s="15"/>
      <c r="K10" s="15">
        <v>0</v>
      </c>
      <c r="L10" s="15"/>
      <c r="M10" s="15">
        <v>0</v>
      </c>
      <c r="N10" s="15"/>
      <c r="O10" s="15">
        <v>3694875932</v>
      </c>
      <c r="P10" s="15"/>
      <c r="Q10" s="15">
        <f t="shared" si="1"/>
        <v>3694875932</v>
      </c>
    </row>
    <row r="11" spans="1:17" x14ac:dyDescent="0.55000000000000004">
      <c r="A11" s="1" t="s">
        <v>86</v>
      </c>
      <c r="C11" s="15">
        <v>0</v>
      </c>
      <c r="D11" s="15"/>
      <c r="E11" s="15">
        <v>-659879</v>
      </c>
      <c r="F11" s="15"/>
      <c r="G11" s="15">
        <v>0</v>
      </c>
      <c r="H11" s="15"/>
      <c r="I11" s="15">
        <f t="shared" si="0"/>
        <v>-659879</v>
      </c>
      <c r="J11" s="15"/>
      <c r="K11" s="15">
        <v>0</v>
      </c>
      <c r="L11" s="15"/>
      <c r="M11" s="15">
        <v>804852575</v>
      </c>
      <c r="N11" s="15"/>
      <c r="O11" s="15">
        <v>2051149770</v>
      </c>
      <c r="P11" s="15"/>
      <c r="Q11" s="15">
        <f t="shared" si="1"/>
        <v>2856002345</v>
      </c>
    </row>
    <row r="12" spans="1:17" x14ac:dyDescent="0.55000000000000004">
      <c r="A12" s="1" t="s">
        <v>169</v>
      </c>
      <c r="C12" s="15">
        <v>0</v>
      </c>
      <c r="D12" s="15"/>
      <c r="E12" s="15">
        <v>0</v>
      </c>
      <c r="F12" s="15"/>
      <c r="G12" s="15">
        <v>0</v>
      </c>
      <c r="H12" s="15"/>
      <c r="I12" s="15">
        <f t="shared" si="0"/>
        <v>0</v>
      </c>
      <c r="J12" s="15"/>
      <c r="K12" s="15">
        <v>106510996</v>
      </c>
      <c r="L12" s="15"/>
      <c r="M12" s="15">
        <v>0</v>
      </c>
      <c r="N12" s="15"/>
      <c r="O12" s="15">
        <v>191249</v>
      </c>
      <c r="P12" s="15"/>
      <c r="Q12" s="15">
        <f t="shared" si="1"/>
        <v>106702245</v>
      </c>
    </row>
    <row r="13" spans="1:17" x14ac:dyDescent="0.55000000000000004">
      <c r="A13" s="1" t="s">
        <v>225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f t="shared" si="0"/>
        <v>0</v>
      </c>
      <c r="J13" s="15"/>
      <c r="K13" s="15">
        <v>0</v>
      </c>
      <c r="L13" s="15"/>
      <c r="M13" s="15">
        <v>0</v>
      </c>
      <c r="N13" s="15"/>
      <c r="O13" s="15">
        <v>2774979280</v>
      </c>
      <c r="P13" s="15"/>
      <c r="Q13" s="15">
        <f t="shared" si="1"/>
        <v>2774979280</v>
      </c>
    </row>
    <row r="14" spans="1:17" x14ac:dyDescent="0.55000000000000004">
      <c r="A14" s="1" t="s">
        <v>226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f t="shared" si="0"/>
        <v>0</v>
      </c>
      <c r="J14" s="15"/>
      <c r="K14" s="15">
        <v>0</v>
      </c>
      <c r="L14" s="15"/>
      <c r="M14" s="15">
        <v>0</v>
      </c>
      <c r="N14" s="15"/>
      <c r="O14" s="15">
        <v>11219732827</v>
      </c>
      <c r="P14" s="15"/>
      <c r="Q14" s="15">
        <f t="shared" si="1"/>
        <v>11219732827</v>
      </c>
    </row>
    <row r="15" spans="1:17" x14ac:dyDescent="0.55000000000000004">
      <c r="A15" s="1" t="s">
        <v>227</v>
      </c>
      <c r="C15" s="15">
        <v>0</v>
      </c>
      <c r="D15" s="15"/>
      <c r="E15" s="15">
        <v>0</v>
      </c>
      <c r="F15" s="15"/>
      <c r="G15" s="15">
        <v>0</v>
      </c>
      <c r="H15" s="15"/>
      <c r="I15" s="15">
        <f t="shared" si="0"/>
        <v>0</v>
      </c>
      <c r="J15" s="15"/>
      <c r="K15" s="15">
        <v>0</v>
      </c>
      <c r="L15" s="15"/>
      <c r="M15" s="15">
        <v>0</v>
      </c>
      <c r="N15" s="15"/>
      <c r="O15" s="15">
        <v>937005815</v>
      </c>
      <c r="P15" s="15"/>
      <c r="Q15" s="15">
        <f t="shared" si="1"/>
        <v>937005815</v>
      </c>
    </row>
    <row r="16" spans="1:17" x14ac:dyDescent="0.55000000000000004">
      <c r="A16" s="1" t="s">
        <v>228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f t="shared" si="0"/>
        <v>0</v>
      </c>
      <c r="J16" s="15"/>
      <c r="K16" s="15">
        <v>0</v>
      </c>
      <c r="L16" s="15"/>
      <c r="M16" s="15">
        <v>0</v>
      </c>
      <c r="N16" s="15"/>
      <c r="O16" s="15">
        <v>6715743836</v>
      </c>
      <c r="P16" s="15"/>
      <c r="Q16" s="15">
        <f t="shared" si="1"/>
        <v>6715743836</v>
      </c>
    </row>
    <row r="17" spans="1:17" x14ac:dyDescent="0.55000000000000004">
      <c r="A17" s="1" t="s">
        <v>123</v>
      </c>
      <c r="C17" s="15">
        <v>0</v>
      </c>
      <c r="D17" s="15"/>
      <c r="E17" s="15">
        <v>5328634</v>
      </c>
      <c r="F17" s="15"/>
      <c r="G17" s="15">
        <v>0</v>
      </c>
      <c r="H17" s="15"/>
      <c r="I17" s="15">
        <f t="shared" si="0"/>
        <v>5328634</v>
      </c>
      <c r="J17" s="15"/>
      <c r="K17" s="15">
        <v>0</v>
      </c>
      <c r="L17" s="15"/>
      <c r="M17" s="15">
        <v>2295838995</v>
      </c>
      <c r="N17" s="15"/>
      <c r="O17" s="15">
        <v>5088082495</v>
      </c>
      <c r="P17" s="15"/>
      <c r="Q17" s="15">
        <f t="shared" si="1"/>
        <v>7383921490</v>
      </c>
    </row>
    <row r="18" spans="1:17" x14ac:dyDescent="0.55000000000000004">
      <c r="A18" s="1" t="s">
        <v>167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f t="shared" si="0"/>
        <v>0</v>
      </c>
      <c r="J18" s="15"/>
      <c r="K18" s="15">
        <v>8784457731</v>
      </c>
      <c r="L18" s="15"/>
      <c r="M18" s="15">
        <v>0</v>
      </c>
      <c r="N18" s="15"/>
      <c r="O18" s="15">
        <v>2511020610</v>
      </c>
      <c r="P18" s="15"/>
      <c r="Q18" s="15">
        <f t="shared" si="1"/>
        <v>11295478341</v>
      </c>
    </row>
    <row r="19" spans="1:17" x14ac:dyDescent="0.55000000000000004">
      <c r="A19" s="1" t="s">
        <v>229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f t="shared" si="0"/>
        <v>0</v>
      </c>
      <c r="J19" s="15"/>
      <c r="K19" s="15">
        <v>0</v>
      </c>
      <c r="L19" s="15"/>
      <c r="M19" s="15">
        <v>0</v>
      </c>
      <c r="N19" s="15"/>
      <c r="O19" s="15">
        <v>6624582500</v>
      </c>
      <c r="P19" s="15"/>
      <c r="Q19" s="15">
        <f t="shared" si="1"/>
        <v>6624582500</v>
      </c>
    </row>
    <row r="20" spans="1:17" x14ac:dyDescent="0.55000000000000004">
      <c r="A20" s="1" t="s">
        <v>230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f t="shared" si="0"/>
        <v>0</v>
      </c>
      <c r="J20" s="15"/>
      <c r="K20" s="15">
        <v>0</v>
      </c>
      <c r="L20" s="15"/>
      <c r="M20" s="15">
        <v>0</v>
      </c>
      <c r="N20" s="15"/>
      <c r="O20" s="15">
        <v>3125534006</v>
      </c>
      <c r="P20" s="15"/>
      <c r="Q20" s="15">
        <f t="shared" si="1"/>
        <v>3125534006</v>
      </c>
    </row>
    <row r="21" spans="1:17" x14ac:dyDescent="0.55000000000000004">
      <c r="A21" s="1" t="s">
        <v>231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f t="shared" si="0"/>
        <v>0</v>
      </c>
      <c r="J21" s="15"/>
      <c r="K21" s="15">
        <v>0</v>
      </c>
      <c r="L21" s="15"/>
      <c r="M21" s="15">
        <v>0</v>
      </c>
      <c r="N21" s="15"/>
      <c r="O21" s="15">
        <v>1061150093</v>
      </c>
      <c r="P21" s="15"/>
      <c r="Q21" s="15">
        <f t="shared" si="1"/>
        <v>1061150093</v>
      </c>
    </row>
    <row r="22" spans="1:17" x14ac:dyDescent="0.55000000000000004">
      <c r="A22" s="1" t="s">
        <v>108</v>
      </c>
      <c r="C22" s="15">
        <v>0</v>
      </c>
      <c r="D22" s="15"/>
      <c r="E22" s="15">
        <v>3413823613</v>
      </c>
      <c r="F22" s="15"/>
      <c r="G22" s="15">
        <v>0</v>
      </c>
      <c r="H22" s="15"/>
      <c r="I22" s="15">
        <f t="shared" si="0"/>
        <v>3413823613</v>
      </c>
      <c r="J22" s="15"/>
      <c r="K22" s="15">
        <v>0</v>
      </c>
      <c r="L22" s="15"/>
      <c r="M22" s="15">
        <v>31649126981</v>
      </c>
      <c r="N22" s="15"/>
      <c r="O22" s="15">
        <v>7460952798</v>
      </c>
      <c r="P22" s="15"/>
      <c r="Q22" s="15">
        <f t="shared" si="1"/>
        <v>39110079779</v>
      </c>
    </row>
    <row r="23" spans="1:17" x14ac:dyDescent="0.55000000000000004">
      <c r="A23" s="1" t="s">
        <v>129</v>
      </c>
      <c r="C23" s="15">
        <v>401545602</v>
      </c>
      <c r="D23" s="15"/>
      <c r="E23" s="15">
        <v>0</v>
      </c>
      <c r="F23" s="15"/>
      <c r="G23" s="15">
        <v>0</v>
      </c>
      <c r="H23" s="15"/>
      <c r="I23" s="15">
        <f t="shared" si="0"/>
        <v>401545602</v>
      </c>
      <c r="J23" s="15"/>
      <c r="K23" s="15">
        <v>467396053</v>
      </c>
      <c r="L23" s="15"/>
      <c r="M23" s="15">
        <v>-9064494</v>
      </c>
      <c r="N23" s="15"/>
      <c r="O23" s="15">
        <v>0</v>
      </c>
      <c r="P23" s="15"/>
      <c r="Q23" s="15">
        <f t="shared" si="1"/>
        <v>458331559</v>
      </c>
    </row>
    <row r="24" spans="1:17" x14ac:dyDescent="0.55000000000000004">
      <c r="A24" s="1" t="s">
        <v>112</v>
      </c>
      <c r="C24" s="15">
        <v>0</v>
      </c>
      <c r="D24" s="15"/>
      <c r="E24" s="15">
        <v>1187974370</v>
      </c>
      <c r="F24" s="15"/>
      <c r="G24" s="15">
        <v>0</v>
      </c>
      <c r="H24" s="15"/>
      <c r="I24" s="15">
        <f t="shared" si="0"/>
        <v>1187974370</v>
      </c>
      <c r="J24" s="15"/>
      <c r="K24" s="15">
        <v>0</v>
      </c>
      <c r="L24" s="15"/>
      <c r="M24" s="15">
        <v>10872925952</v>
      </c>
      <c r="N24" s="15"/>
      <c r="O24" s="15">
        <v>0</v>
      </c>
      <c r="P24" s="15"/>
      <c r="Q24" s="15">
        <f t="shared" si="1"/>
        <v>10872925952</v>
      </c>
    </row>
    <row r="25" spans="1:17" x14ac:dyDescent="0.55000000000000004">
      <c r="A25" s="1" t="s">
        <v>126</v>
      </c>
      <c r="C25" s="15">
        <v>0</v>
      </c>
      <c r="D25" s="15"/>
      <c r="E25" s="15">
        <v>86504319</v>
      </c>
      <c r="F25" s="15"/>
      <c r="G25" s="15">
        <v>0</v>
      </c>
      <c r="H25" s="15"/>
      <c r="I25" s="15">
        <f t="shared" si="0"/>
        <v>86504319</v>
      </c>
      <c r="J25" s="15"/>
      <c r="K25" s="15">
        <v>0</v>
      </c>
      <c r="L25" s="15"/>
      <c r="M25" s="15">
        <v>1285045192</v>
      </c>
      <c r="N25" s="15"/>
      <c r="O25" s="15">
        <v>0</v>
      </c>
      <c r="P25" s="15"/>
      <c r="Q25" s="15">
        <f t="shared" si="1"/>
        <v>1285045192</v>
      </c>
    </row>
    <row r="26" spans="1:17" x14ac:dyDescent="0.55000000000000004">
      <c r="A26" s="1" t="s">
        <v>105</v>
      </c>
      <c r="C26" s="15">
        <v>0</v>
      </c>
      <c r="D26" s="15"/>
      <c r="E26" s="15">
        <v>-8078535</v>
      </c>
      <c r="F26" s="15"/>
      <c r="G26" s="15">
        <v>0</v>
      </c>
      <c r="H26" s="15"/>
      <c r="I26" s="15">
        <f t="shared" si="0"/>
        <v>-8078535</v>
      </c>
      <c r="J26" s="15"/>
      <c r="K26" s="15">
        <v>0</v>
      </c>
      <c r="L26" s="15"/>
      <c r="M26" s="15">
        <v>-1702969</v>
      </c>
      <c r="N26" s="15"/>
      <c r="O26" s="15">
        <v>0</v>
      </c>
      <c r="P26" s="15"/>
      <c r="Q26" s="15">
        <f t="shared" si="1"/>
        <v>-1702969</v>
      </c>
    </row>
    <row r="27" spans="1:17" x14ac:dyDescent="0.55000000000000004">
      <c r="A27" s="1" t="s">
        <v>102</v>
      </c>
      <c r="C27" s="15">
        <v>0</v>
      </c>
      <c r="D27" s="15"/>
      <c r="E27" s="15">
        <v>1744109463</v>
      </c>
      <c r="F27" s="15"/>
      <c r="G27" s="15">
        <v>0</v>
      </c>
      <c r="H27" s="15"/>
      <c r="I27" s="15">
        <f t="shared" si="0"/>
        <v>1744109463</v>
      </c>
      <c r="J27" s="15"/>
      <c r="K27" s="15">
        <v>0</v>
      </c>
      <c r="L27" s="15"/>
      <c r="M27" s="15">
        <v>15917062069</v>
      </c>
      <c r="N27" s="15"/>
      <c r="O27" s="15">
        <v>0</v>
      </c>
      <c r="P27" s="15"/>
      <c r="Q27" s="15">
        <f t="shared" si="1"/>
        <v>15917062069</v>
      </c>
    </row>
    <row r="28" spans="1:17" x14ac:dyDescent="0.55000000000000004">
      <c r="A28" s="1" t="s">
        <v>97</v>
      </c>
      <c r="C28" s="15">
        <v>0</v>
      </c>
      <c r="D28" s="15"/>
      <c r="E28" s="15">
        <v>1338133939</v>
      </c>
      <c r="F28" s="15"/>
      <c r="G28" s="15">
        <v>0</v>
      </c>
      <c r="H28" s="15"/>
      <c r="I28" s="15">
        <f t="shared" si="0"/>
        <v>1338133939</v>
      </c>
      <c r="J28" s="15"/>
      <c r="K28" s="15">
        <v>0</v>
      </c>
      <c r="L28" s="15"/>
      <c r="M28" s="15">
        <v>10236164807</v>
      </c>
      <c r="N28" s="15"/>
      <c r="O28" s="15">
        <v>0</v>
      </c>
      <c r="P28" s="15"/>
      <c r="Q28" s="15">
        <f t="shared" si="1"/>
        <v>10236164807</v>
      </c>
    </row>
    <row r="29" spans="1:17" x14ac:dyDescent="0.55000000000000004">
      <c r="A29" s="1" t="s">
        <v>76</v>
      </c>
      <c r="C29" s="15">
        <v>0</v>
      </c>
      <c r="D29" s="15"/>
      <c r="E29" s="15">
        <v>-30454478</v>
      </c>
      <c r="F29" s="15"/>
      <c r="G29" s="15">
        <v>0</v>
      </c>
      <c r="H29" s="15"/>
      <c r="I29" s="15">
        <f t="shared" si="0"/>
        <v>-30454478</v>
      </c>
      <c r="J29" s="15"/>
      <c r="K29" s="15">
        <v>0</v>
      </c>
      <c r="L29" s="15"/>
      <c r="M29" s="15">
        <v>-37753725</v>
      </c>
      <c r="N29" s="15"/>
      <c r="O29" s="15">
        <v>0</v>
      </c>
      <c r="P29" s="15"/>
      <c r="Q29" s="15">
        <f t="shared" si="1"/>
        <v>-37753725</v>
      </c>
    </row>
    <row r="30" spans="1:17" x14ac:dyDescent="0.55000000000000004">
      <c r="A30" s="1" t="s">
        <v>100</v>
      </c>
      <c r="C30" s="15">
        <v>0</v>
      </c>
      <c r="D30" s="15"/>
      <c r="E30" s="15">
        <v>-7288678</v>
      </c>
      <c r="F30" s="15"/>
      <c r="G30" s="15">
        <v>0</v>
      </c>
      <c r="H30" s="15"/>
      <c r="I30" s="15">
        <f t="shared" si="0"/>
        <v>-7288678</v>
      </c>
      <c r="J30" s="15"/>
      <c r="K30" s="15">
        <v>0</v>
      </c>
      <c r="L30" s="15"/>
      <c r="M30" s="15">
        <v>25110946</v>
      </c>
      <c r="N30" s="15"/>
      <c r="O30" s="15">
        <v>0</v>
      </c>
      <c r="P30" s="15"/>
      <c r="Q30" s="15">
        <f t="shared" si="1"/>
        <v>25110946</v>
      </c>
    </row>
    <row r="31" spans="1:17" x14ac:dyDescent="0.55000000000000004">
      <c r="A31" s="1" t="s">
        <v>83</v>
      </c>
      <c r="C31" s="15">
        <v>0</v>
      </c>
      <c r="D31" s="15"/>
      <c r="E31" s="15">
        <v>226134004</v>
      </c>
      <c r="F31" s="15"/>
      <c r="G31" s="15">
        <v>0</v>
      </c>
      <c r="H31" s="15"/>
      <c r="I31" s="15">
        <f t="shared" si="0"/>
        <v>226134004</v>
      </c>
      <c r="J31" s="15"/>
      <c r="K31" s="15">
        <v>0</v>
      </c>
      <c r="L31" s="15"/>
      <c r="M31" s="15">
        <v>3526009463</v>
      </c>
      <c r="N31" s="15"/>
      <c r="O31" s="15">
        <v>0</v>
      </c>
      <c r="P31" s="15"/>
      <c r="Q31" s="15">
        <f t="shared" si="1"/>
        <v>3526009463</v>
      </c>
    </row>
    <row r="32" spans="1:17" x14ac:dyDescent="0.55000000000000004">
      <c r="A32" s="1" t="s">
        <v>89</v>
      </c>
      <c r="C32" s="15">
        <v>0</v>
      </c>
      <c r="D32" s="15"/>
      <c r="E32" s="15">
        <v>-6898748</v>
      </c>
      <c r="F32" s="15"/>
      <c r="G32" s="15">
        <v>0</v>
      </c>
      <c r="H32" s="15"/>
      <c r="I32" s="15">
        <f t="shared" si="0"/>
        <v>-6898748</v>
      </c>
      <c r="J32" s="15"/>
      <c r="K32" s="15">
        <v>0</v>
      </c>
      <c r="L32" s="15"/>
      <c r="M32" s="15">
        <v>874063855</v>
      </c>
      <c r="N32" s="15"/>
      <c r="O32" s="15">
        <v>0</v>
      </c>
      <c r="P32" s="15"/>
      <c r="Q32" s="15">
        <f t="shared" si="1"/>
        <v>874063855</v>
      </c>
    </row>
    <row r="33" spans="1:17" x14ac:dyDescent="0.55000000000000004">
      <c r="A33" s="1" t="s">
        <v>111</v>
      </c>
      <c r="C33" s="15">
        <v>0</v>
      </c>
      <c r="D33" s="15"/>
      <c r="E33" s="15">
        <v>-254982895</v>
      </c>
      <c r="F33" s="15"/>
      <c r="G33" s="15">
        <v>0</v>
      </c>
      <c r="H33" s="15"/>
      <c r="I33" s="15">
        <f t="shared" si="0"/>
        <v>-254982895</v>
      </c>
      <c r="J33" s="15"/>
      <c r="K33" s="15">
        <v>0</v>
      </c>
      <c r="L33" s="15"/>
      <c r="M33" s="15">
        <v>1797109985</v>
      </c>
      <c r="N33" s="15"/>
      <c r="O33" s="15">
        <v>0</v>
      </c>
      <c r="P33" s="15"/>
      <c r="Q33" s="15">
        <f t="shared" si="1"/>
        <v>1797109985</v>
      </c>
    </row>
    <row r="34" spans="1:17" x14ac:dyDescent="0.55000000000000004">
      <c r="A34" s="1" t="s">
        <v>95</v>
      </c>
      <c r="C34" s="15">
        <v>0</v>
      </c>
      <c r="D34" s="15"/>
      <c r="E34" s="15">
        <v>-83774812</v>
      </c>
      <c r="F34" s="15"/>
      <c r="G34" s="15">
        <v>0</v>
      </c>
      <c r="H34" s="15"/>
      <c r="I34" s="15">
        <f t="shared" si="0"/>
        <v>-83774812</v>
      </c>
      <c r="J34" s="15"/>
      <c r="K34" s="15">
        <v>0</v>
      </c>
      <c r="L34" s="15"/>
      <c r="M34" s="15">
        <v>575309006</v>
      </c>
      <c r="N34" s="15"/>
      <c r="O34" s="15">
        <v>0</v>
      </c>
      <c r="P34" s="15"/>
      <c r="Q34" s="15">
        <f t="shared" si="1"/>
        <v>575309006</v>
      </c>
    </row>
    <row r="35" spans="1:17" x14ac:dyDescent="0.55000000000000004">
      <c r="A35" s="1" t="s">
        <v>115</v>
      </c>
      <c r="C35" s="15">
        <v>0</v>
      </c>
      <c r="D35" s="15"/>
      <c r="E35" s="15">
        <v>-51494663</v>
      </c>
      <c r="F35" s="15"/>
      <c r="G35" s="15">
        <v>0</v>
      </c>
      <c r="H35" s="15"/>
      <c r="I35" s="15">
        <f t="shared" si="0"/>
        <v>-51494663</v>
      </c>
      <c r="J35" s="15"/>
      <c r="K35" s="15">
        <v>0</v>
      </c>
      <c r="L35" s="15"/>
      <c r="M35" s="15">
        <v>-50475571</v>
      </c>
      <c r="N35" s="15"/>
      <c r="O35" s="15">
        <v>0</v>
      </c>
      <c r="P35" s="15"/>
      <c r="Q35" s="15">
        <f t="shared" si="1"/>
        <v>-50475571</v>
      </c>
    </row>
    <row r="36" spans="1:17" x14ac:dyDescent="0.55000000000000004">
      <c r="A36" s="1" t="s">
        <v>120</v>
      </c>
      <c r="C36" s="15">
        <v>0</v>
      </c>
      <c r="D36" s="15"/>
      <c r="E36" s="15">
        <v>-469456894</v>
      </c>
      <c r="F36" s="15"/>
      <c r="G36" s="15">
        <v>0</v>
      </c>
      <c r="H36" s="15"/>
      <c r="I36" s="15">
        <f t="shared" si="0"/>
        <v>-469456894</v>
      </c>
      <c r="J36" s="15"/>
      <c r="K36" s="15">
        <v>0</v>
      </c>
      <c r="L36" s="15"/>
      <c r="M36" s="15">
        <v>2159451921</v>
      </c>
      <c r="N36" s="15"/>
      <c r="O36" s="15">
        <v>0</v>
      </c>
      <c r="P36" s="15"/>
      <c r="Q36" s="15">
        <f t="shared" si="1"/>
        <v>2159451921</v>
      </c>
    </row>
    <row r="37" spans="1:17" x14ac:dyDescent="0.55000000000000004">
      <c r="A37" s="1" t="s">
        <v>80</v>
      </c>
      <c r="C37" s="15">
        <v>0</v>
      </c>
      <c r="D37" s="15"/>
      <c r="E37" s="15">
        <v>-55289976</v>
      </c>
      <c r="F37" s="15"/>
      <c r="G37" s="15">
        <v>0</v>
      </c>
      <c r="H37" s="15"/>
      <c r="I37" s="15">
        <f t="shared" si="0"/>
        <v>-55289976</v>
      </c>
      <c r="J37" s="15"/>
      <c r="K37" s="15">
        <v>0</v>
      </c>
      <c r="L37" s="15"/>
      <c r="M37" s="15">
        <v>-71976351</v>
      </c>
      <c r="N37" s="15"/>
      <c r="O37" s="15">
        <v>0</v>
      </c>
      <c r="P37" s="15"/>
      <c r="Q37" s="15">
        <f t="shared" si="1"/>
        <v>-71976351</v>
      </c>
    </row>
    <row r="38" spans="1:17" x14ac:dyDescent="0.55000000000000004">
      <c r="A38" s="1" t="s">
        <v>117</v>
      </c>
      <c r="C38" s="15">
        <v>0</v>
      </c>
      <c r="D38" s="15"/>
      <c r="E38" s="15">
        <v>-15917114</v>
      </c>
      <c r="F38" s="15"/>
      <c r="G38" s="15">
        <v>0</v>
      </c>
      <c r="H38" s="15"/>
      <c r="I38" s="15">
        <f t="shared" si="0"/>
        <v>-15917114</v>
      </c>
      <c r="J38" s="15"/>
      <c r="K38" s="15">
        <v>0</v>
      </c>
      <c r="L38" s="15"/>
      <c r="M38" s="15">
        <v>-15960285</v>
      </c>
      <c r="N38" s="15"/>
      <c r="O38" s="15">
        <v>0</v>
      </c>
      <c r="P38" s="15"/>
      <c r="Q38" s="15">
        <f t="shared" si="1"/>
        <v>-15960285</v>
      </c>
    </row>
    <row r="39" spans="1:17" x14ac:dyDescent="0.55000000000000004">
      <c r="A39" s="1" t="s">
        <v>92</v>
      </c>
      <c r="C39" s="15">
        <v>0</v>
      </c>
      <c r="D39" s="15"/>
      <c r="E39" s="15">
        <v>-246677800</v>
      </c>
      <c r="F39" s="15"/>
      <c r="G39" s="15">
        <v>0</v>
      </c>
      <c r="H39" s="15"/>
      <c r="I39" s="15">
        <f>C39+E39+G39</f>
        <v>-246677800</v>
      </c>
      <c r="J39" s="15"/>
      <c r="K39" s="15">
        <v>0</v>
      </c>
      <c r="L39" s="15"/>
      <c r="M39" s="15">
        <v>1879612428</v>
      </c>
      <c r="N39" s="15"/>
      <c r="O39" s="15">
        <v>0</v>
      </c>
      <c r="P39" s="15"/>
      <c r="Q39" s="15">
        <f t="shared" si="1"/>
        <v>1879612428</v>
      </c>
    </row>
    <row r="40" spans="1:17" ht="24.75" thickBot="1" x14ac:dyDescent="0.6">
      <c r="C40" s="16">
        <f>SUM(C8:C39)</f>
        <v>1527544477</v>
      </c>
      <c r="D40" s="15"/>
      <c r="E40" s="16">
        <f>SUM(E8:E39)</f>
        <v>4971360121</v>
      </c>
      <c r="F40" s="15"/>
      <c r="G40" s="16">
        <f>SUM(G8:G39)</f>
        <v>9112491</v>
      </c>
      <c r="H40" s="15"/>
      <c r="I40" s="16">
        <f>SUM(I8:I39)</f>
        <v>6508017089</v>
      </c>
      <c r="J40" s="15"/>
      <c r="K40" s="16">
        <f>SUM(K8:K39)</f>
        <v>19340041246</v>
      </c>
      <c r="L40" s="15"/>
      <c r="M40" s="16">
        <f>SUM(M8:M39)</f>
        <v>84206516925</v>
      </c>
      <c r="N40" s="15"/>
      <c r="O40" s="16">
        <f>SUM(O8:O39)</f>
        <v>53567402869</v>
      </c>
      <c r="P40" s="15"/>
      <c r="Q40" s="16">
        <f>SUM(Q8:Q39)</f>
        <v>157113961040</v>
      </c>
    </row>
    <row r="41" spans="1:17" ht="24.75" thickTop="1" x14ac:dyDescent="0.55000000000000004">
      <c r="C41" s="14"/>
      <c r="E41" s="14"/>
      <c r="G41" s="14"/>
      <c r="K41" s="14"/>
      <c r="M41" s="14"/>
      <c r="O41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K10" sqref="K8:K1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customHeight="1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 customHeight="1" x14ac:dyDescent="0.55000000000000004">
      <c r="A3" s="20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 customHeight="1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 x14ac:dyDescent="0.55000000000000004">
      <c r="A6" s="21" t="s">
        <v>238</v>
      </c>
      <c r="B6" s="21" t="s">
        <v>238</v>
      </c>
      <c r="C6" s="21" t="s">
        <v>238</v>
      </c>
      <c r="E6" s="21" t="s">
        <v>159</v>
      </c>
      <c r="F6" s="21" t="s">
        <v>159</v>
      </c>
      <c r="G6" s="21" t="s">
        <v>159</v>
      </c>
      <c r="I6" s="21" t="s">
        <v>160</v>
      </c>
      <c r="J6" s="21" t="s">
        <v>160</v>
      </c>
      <c r="K6" s="21" t="s">
        <v>160</v>
      </c>
    </row>
    <row r="7" spans="1:11" ht="24.75" x14ac:dyDescent="0.55000000000000004">
      <c r="A7" s="21" t="s">
        <v>239</v>
      </c>
      <c r="C7" s="21" t="s">
        <v>141</v>
      </c>
      <c r="E7" s="21" t="s">
        <v>240</v>
      </c>
      <c r="G7" s="21" t="s">
        <v>241</v>
      </c>
      <c r="I7" s="21" t="s">
        <v>240</v>
      </c>
      <c r="K7" s="21" t="s">
        <v>241</v>
      </c>
    </row>
    <row r="8" spans="1:11" x14ac:dyDescent="0.55000000000000004">
      <c r="A8" s="1" t="s">
        <v>147</v>
      </c>
      <c r="C8" s="4" t="s">
        <v>148</v>
      </c>
      <c r="D8" s="4"/>
      <c r="E8" s="6">
        <v>34530003</v>
      </c>
      <c r="F8" s="4"/>
      <c r="G8" s="10">
        <f>E8/$E$11</f>
        <v>0.44488140793602654</v>
      </c>
      <c r="H8" s="4"/>
      <c r="I8" s="6">
        <v>1253500282</v>
      </c>
      <c r="J8" s="4"/>
      <c r="K8" s="10">
        <v>0.33533918528624634</v>
      </c>
    </row>
    <row r="9" spans="1:11" x14ac:dyDescent="0.55000000000000004">
      <c r="A9" s="1" t="s">
        <v>151</v>
      </c>
      <c r="C9" s="4" t="s">
        <v>152</v>
      </c>
      <c r="D9" s="4"/>
      <c r="E9" s="6">
        <v>9726236</v>
      </c>
      <c r="F9" s="4"/>
      <c r="G9" s="10">
        <f t="shared" ref="G9:G10" si="0">E9/$E$11</f>
        <v>0.12531193714631497</v>
      </c>
      <c r="H9" s="4"/>
      <c r="I9" s="6">
        <v>2280599404</v>
      </c>
      <c r="J9" s="4"/>
      <c r="K9" s="10">
        <v>0.61011102836086872</v>
      </c>
    </row>
    <row r="10" spans="1:11" x14ac:dyDescent="0.55000000000000004">
      <c r="A10" s="1" t="s">
        <v>154</v>
      </c>
      <c r="C10" s="4" t="s">
        <v>155</v>
      </c>
      <c r="D10" s="4"/>
      <c r="E10" s="6">
        <v>33359958</v>
      </c>
      <c r="F10" s="4"/>
      <c r="G10" s="10">
        <f t="shared" si="0"/>
        <v>0.42980665491765851</v>
      </c>
      <c r="H10" s="4"/>
      <c r="I10" s="6">
        <v>203907493</v>
      </c>
      <c r="J10" s="4"/>
      <c r="K10" s="10">
        <v>5.4549786352884905E-2</v>
      </c>
    </row>
    <row r="11" spans="1:11" ht="24.75" thickBot="1" x14ac:dyDescent="0.6">
      <c r="C11" s="4"/>
      <c r="D11" s="4"/>
      <c r="E11" s="12">
        <f>SUM(E8:E10)</f>
        <v>77616197</v>
      </c>
      <c r="F11" s="4"/>
      <c r="G11" s="11">
        <f>SUM(G8:G10)</f>
        <v>1</v>
      </c>
      <c r="H11" s="4"/>
      <c r="I11" s="12">
        <f>SUM(I8:I10)</f>
        <v>3738007179</v>
      </c>
      <c r="J11" s="4"/>
      <c r="K11" s="11">
        <f>SUM(K8:K10)</f>
        <v>0.99999999999999989</v>
      </c>
    </row>
    <row r="12" spans="1:11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10"/>
    </row>
    <row r="13" spans="1:11" x14ac:dyDescent="0.55000000000000004">
      <c r="C13" s="4"/>
      <c r="D13" s="4"/>
      <c r="E13" s="4"/>
      <c r="F13" s="4"/>
      <c r="G13" s="4"/>
      <c r="H13" s="4"/>
      <c r="I13" s="4"/>
      <c r="J13" s="4"/>
      <c r="K13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10" sqref="E10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customHeight="1" x14ac:dyDescent="0.55000000000000004">
      <c r="A2" s="20" t="s">
        <v>0</v>
      </c>
      <c r="B2" s="20"/>
      <c r="C2" s="20"/>
      <c r="D2" s="20"/>
      <c r="E2" s="20"/>
    </row>
    <row r="3" spans="1:5" ht="24.75" customHeight="1" x14ac:dyDescent="0.55000000000000004">
      <c r="A3" s="20" t="s">
        <v>157</v>
      </c>
      <c r="B3" s="20"/>
      <c r="C3" s="20"/>
      <c r="D3" s="20"/>
      <c r="E3" s="20"/>
    </row>
    <row r="4" spans="1:5" ht="24.75" customHeight="1" x14ac:dyDescent="0.55000000000000004">
      <c r="A4" s="20" t="s">
        <v>2</v>
      </c>
      <c r="B4" s="20"/>
      <c r="C4" s="20"/>
      <c r="D4" s="20"/>
      <c r="E4" s="20"/>
    </row>
    <row r="5" spans="1:5" x14ac:dyDescent="0.55000000000000004">
      <c r="C5" s="20" t="s">
        <v>159</v>
      </c>
      <c r="E5" s="1" t="s">
        <v>250</v>
      </c>
    </row>
    <row r="6" spans="1:5" ht="24.75" x14ac:dyDescent="0.55000000000000004">
      <c r="A6" s="20" t="s">
        <v>242</v>
      </c>
      <c r="C6" s="21"/>
      <c r="E6" s="5" t="s">
        <v>251</v>
      </c>
    </row>
    <row r="7" spans="1:5" ht="24.75" x14ac:dyDescent="0.55000000000000004">
      <c r="A7" s="21" t="s">
        <v>242</v>
      </c>
      <c r="C7" s="21" t="s">
        <v>144</v>
      </c>
      <c r="E7" s="21" t="s">
        <v>144</v>
      </c>
    </row>
    <row r="8" spans="1:5" ht="24.75" x14ac:dyDescent="0.6">
      <c r="A8" s="2" t="s">
        <v>243</v>
      </c>
      <c r="C8" s="17">
        <v>434723</v>
      </c>
      <c r="D8" s="17"/>
      <c r="E8" s="17">
        <v>4199386797</v>
      </c>
    </row>
    <row r="9" spans="1:5" ht="25.5" thickBot="1" x14ac:dyDescent="0.65">
      <c r="A9" s="2" t="s">
        <v>166</v>
      </c>
      <c r="C9" s="18">
        <f>SUM(C8)</f>
        <v>434723</v>
      </c>
      <c r="D9" s="17"/>
      <c r="E9" s="18">
        <f>SUM(E8)</f>
        <v>4199386797</v>
      </c>
    </row>
    <row r="10" spans="1:5" ht="24.75" thickTop="1" x14ac:dyDescent="0.55000000000000004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G21" sqref="G21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6.5703125" style="1" bestFit="1" customWidth="1"/>
    <col min="11" max="16384" width="9.140625" style="1"/>
  </cols>
  <sheetData>
    <row r="2" spans="1:10" ht="24.75" customHeight="1" x14ac:dyDescent="0.55000000000000004">
      <c r="A2" s="20" t="s">
        <v>0</v>
      </c>
      <c r="B2" s="20"/>
      <c r="C2" s="20"/>
      <c r="D2" s="20"/>
      <c r="E2" s="20"/>
      <c r="F2" s="20"/>
      <c r="G2" s="20"/>
    </row>
    <row r="3" spans="1:10" ht="24.75" customHeight="1" x14ac:dyDescent="0.55000000000000004">
      <c r="A3" s="20" t="s">
        <v>157</v>
      </c>
      <c r="B3" s="20"/>
      <c r="C3" s="20"/>
      <c r="D3" s="20"/>
      <c r="E3" s="20"/>
      <c r="F3" s="20"/>
      <c r="G3" s="20"/>
    </row>
    <row r="4" spans="1:10" ht="24.75" customHeight="1" x14ac:dyDescent="0.55000000000000004">
      <c r="A4" s="20" t="s">
        <v>2</v>
      </c>
      <c r="B4" s="20"/>
      <c r="C4" s="20"/>
      <c r="D4" s="20"/>
      <c r="E4" s="20"/>
      <c r="F4" s="20"/>
      <c r="G4" s="20"/>
    </row>
    <row r="6" spans="1:10" ht="24.75" x14ac:dyDescent="0.55000000000000004">
      <c r="A6" s="21" t="s">
        <v>161</v>
      </c>
      <c r="C6" s="21" t="s">
        <v>144</v>
      </c>
      <c r="E6" s="21" t="s">
        <v>235</v>
      </c>
      <c r="G6" s="21" t="s">
        <v>13</v>
      </c>
      <c r="J6" s="3"/>
    </row>
    <row r="7" spans="1:10" x14ac:dyDescent="0.55000000000000004">
      <c r="A7" s="1" t="s">
        <v>244</v>
      </c>
      <c r="C7" s="6">
        <f>'سرمایه‌گذاری در سهام'!I71</f>
        <v>162274124533</v>
      </c>
      <c r="E7" s="9">
        <f>C7/$C$11</f>
        <v>0.9609969175691786</v>
      </c>
      <c r="G7" s="10">
        <v>4.6852500922510101E-2</v>
      </c>
      <c r="J7" s="3"/>
    </row>
    <row r="8" spans="1:10" x14ac:dyDescent="0.55000000000000004">
      <c r="A8" s="1" t="s">
        <v>245</v>
      </c>
      <c r="C8" s="6">
        <f>'سرمایه‌گذاری در اوراق بهادار'!I40</f>
        <v>6508017089</v>
      </c>
      <c r="E8" s="9">
        <f t="shared" ref="E8:E10" si="0">C8/$C$11</f>
        <v>3.8540860288201341E-2</v>
      </c>
      <c r="G8" s="10">
        <v>1.8790233966357107E-3</v>
      </c>
      <c r="J8" s="3"/>
    </row>
    <row r="9" spans="1:10" x14ac:dyDescent="0.55000000000000004">
      <c r="A9" s="1" t="s">
        <v>246</v>
      </c>
      <c r="C9" s="6">
        <f>'درآمد سپرده بانکی'!E11</f>
        <v>77616197</v>
      </c>
      <c r="E9" s="9">
        <f t="shared" si="0"/>
        <v>4.596476874245823E-4</v>
      </c>
      <c r="G9" s="10">
        <v>2.2409690713227084E-5</v>
      </c>
      <c r="J9" s="3"/>
    </row>
    <row r="10" spans="1:10" x14ac:dyDescent="0.55000000000000004">
      <c r="A10" s="1" t="s">
        <v>242</v>
      </c>
      <c r="C10" s="4">
        <f>'سایر درآمدها'!C9</f>
        <v>434723</v>
      </c>
      <c r="E10" s="9">
        <f t="shared" si="0"/>
        <v>2.574455195482931E-6</v>
      </c>
      <c r="G10" s="10">
        <v>1.255151418450226E-7</v>
      </c>
      <c r="J10" s="3"/>
    </row>
    <row r="11" spans="1:10" ht="24.75" thickBot="1" x14ac:dyDescent="0.6">
      <c r="C11" s="12">
        <f>SUM(C7:C10)</f>
        <v>168860192542</v>
      </c>
      <c r="E11" s="19">
        <f>SUM(E7:E10)</f>
        <v>1</v>
      </c>
      <c r="G11" s="13">
        <f>SUM(G7:G10)</f>
        <v>4.8754059525000878E-2</v>
      </c>
      <c r="J11" s="3"/>
    </row>
    <row r="12" spans="1:10" ht="24.75" thickTop="1" x14ac:dyDescent="0.55000000000000004"/>
  </sheetData>
  <mergeCells count="7">
    <mergeCell ref="A4:G4"/>
    <mergeCell ref="A3:G3"/>
    <mergeCell ref="A2:G2"/>
    <mergeCell ref="A6"/>
    <mergeCell ref="C6"/>
    <mergeCell ref="E6"/>
    <mergeCell ref="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3"/>
  <sheetViews>
    <sheetView rightToLeft="1" workbookViewId="0">
      <selection activeCell="E15" sqref="E1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0.8554687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7.42578125" style="1" bestFit="1" customWidth="1"/>
    <col min="16" max="16" width="0.7109375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 x14ac:dyDescent="0.55000000000000004">
      <c r="A6" s="20" t="s">
        <v>3</v>
      </c>
      <c r="C6" s="21" t="s">
        <v>247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 x14ac:dyDescent="0.55000000000000004">
      <c r="A7" s="20" t="s">
        <v>3</v>
      </c>
      <c r="C7" s="20" t="s">
        <v>7</v>
      </c>
      <c r="E7" s="20" t="s">
        <v>8</v>
      </c>
      <c r="G7" s="20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0" t="s">
        <v>7</v>
      </c>
      <c r="S7" s="20" t="s">
        <v>12</v>
      </c>
      <c r="U7" s="20" t="s">
        <v>8</v>
      </c>
      <c r="W7" s="20" t="s">
        <v>9</v>
      </c>
      <c r="Y7" s="20" t="s">
        <v>13</v>
      </c>
    </row>
    <row r="8" spans="1:25" ht="24.75" x14ac:dyDescent="0.55000000000000004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5000000000000004">
      <c r="A9" s="1" t="s">
        <v>15</v>
      </c>
      <c r="C9" s="7">
        <v>1977105</v>
      </c>
      <c r="D9" s="7"/>
      <c r="E9" s="7">
        <v>5645631668</v>
      </c>
      <c r="F9" s="7"/>
      <c r="G9" s="7">
        <v>7710033626.6557503</v>
      </c>
      <c r="H9" s="7"/>
      <c r="I9" s="7">
        <v>0</v>
      </c>
      <c r="J9" s="7"/>
      <c r="K9" s="7">
        <v>0</v>
      </c>
      <c r="L9" s="7"/>
      <c r="M9" s="7">
        <v>-1412219</v>
      </c>
      <c r="N9" s="7"/>
      <c r="O9" s="7">
        <v>5443289991</v>
      </c>
      <c r="P9" s="7"/>
      <c r="Q9" s="7">
        <v>564886</v>
      </c>
      <c r="R9" s="7"/>
      <c r="S9" s="7">
        <v>3999</v>
      </c>
      <c r="T9" s="7"/>
      <c r="U9" s="7">
        <v>1613034356</v>
      </c>
      <c r="V9" s="7"/>
      <c r="W9" s="7">
        <v>2245538188.2716999</v>
      </c>
      <c r="X9" s="7"/>
      <c r="Y9" s="10">
        <v>6.4834168935008611E-4</v>
      </c>
    </row>
    <row r="10" spans="1:25" x14ac:dyDescent="0.55000000000000004">
      <c r="A10" s="1" t="s">
        <v>16</v>
      </c>
      <c r="C10" s="7">
        <v>12110123</v>
      </c>
      <c r="D10" s="7"/>
      <c r="E10" s="7">
        <v>51113958868</v>
      </c>
      <c r="F10" s="7"/>
      <c r="G10" s="7">
        <v>37510619165.555397</v>
      </c>
      <c r="H10" s="7"/>
      <c r="I10" s="7">
        <v>1</v>
      </c>
      <c r="J10" s="7"/>
      <c r="K10" s="7">
        <v>1</v>
      </c>
      <c r="L10" s="7"/>
      <c r="M10" s="7">
        <v>0</v>
      </c>
      <c r="N10" s="7"/>
      <c r="O10" s="7">
        <v>0</v>
      </c>
      <c r="P10" s="7"/>
      <c r="Q10" s="7">
        <v>12110124</v>
      </c>
      <c r="R10" s="7"/>
      <c r="S10" s="7">
        <v>2934</v>
      </c>
      <c r="T10" s="7"/>
      <c r="U10" s="7">
        <v>51113958869</v>
      </c>
      <c r="V10" s="7"/>
      <c r="W10" s="7">
        <v>35319693748.2948</v>
      </c>
      <c r="X10" s="7"/>
      <c r="Y10" s="10">
        <v>1.0197657751579695E-2</v>
      </c>
    </row>
    <row r="11" spans="1:25" x14ac:dyDescent="0.55000000000000004">
      <c r="A11" s="1" t="s">
        <v>17</v>
      </c>
      <c r="C11" s="7">
        <v>7477734</v>
      </c>
      <c r="D11" s="7"/>
      <c r="E11" s="7">
        <v>31040554368</v>
      </c>
      <c r="F11" s="7"/>
      <c r="G11" s="7">
        <v>46532091681.702003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7477734</v>
      </c>
      <c r="R11" s="7"/>
      <c r="S11" s="7">
        <v>7140</v>
      </c>
      <c r="T11" s="7"/>
      <c r="U11" s="7">
        <v>31040554368</v>
      </c>
      <c r="V11" s="7"/>
      <c r="W11" s="7">
        <v>53073344186.477997</v>
      </c>
      <c r="X11" s="7"/>
      <c r="Y11" s="10">
        <v>1.5323570006085465E-2</v>
      </c>
    </row>
    <row r="12" spans="1:25" x14ac:dyDescent="0.55000000000000004">
      <c r="A12" s="1" t="s">
        <v>18</v>
      </c>
      <c r="C12" s="7">
        <v>800654</v>
      </c>
      <c r="D12" s="7"/>
      <c r="E12" s="7">
        <v>67489755300</v>
      </c>
      <c r="F12" s="7"/>
      <c r="G12" s="7">
        <v>56945937277.485001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800654</v>
      </c>
      <c r="R12" s="7"/>
      <c r="S12" s="7">
        <v>72050</v>
      </c>
      <c r="T12" s="7"/>
      <c r="U12" s="7">
        <v>67489755300</v>
      </c>
      <c r="V12" s="7"/>
      <c r="W12" s="7">
        <v>57343882331.834999</v>
      </c>
      <c r="X12" s="7"/>
      <c r="Y12" s="10">
        <v>1.6556578614024459E-2</v>
      </c>
    </row>
    <row r="13" spans="1:25" x14ac:dyDescent="0.55000000000000004">
      <c r="A13" s="1" t="s">
        <v>19</v>
      </c>
      <c r="C13" s="7">
        <v>2308620</v>
      </c>
      <c r="D13" s="7"/>
      <c r="E13" s="7">
        <v>54895743977</v>
      </c>
      <c r="F13" s="7"/>
      <c r="G13" s="7">
        <v>52637747679.207001</v>
      </c>
      <c r="H13" s="7"/>
      <c r="I13" s="7">
        <v>0</v>
      </c>
      <c r="J13" s="7"/>
      <c r="K13" s="7">
        <v>0</v>
      </c>
      <c r="L13" s="7"/>
      <c r="M13" s="7">
        <v>-1</v>
      </c>
      <c r="N13" s="7"/>
      <c r="O13" s="7">
        <v>1</v>
      </c>
      <c r="P13" s="7"/>
      <c r="Q13" s="7">
        <v>2308619</v>
      </c>
      <c r="R13" s="7"/>
      <c r="S13" s="7">
        <v>22937</v>
      </c>
      <c r="T13" s="7"/>
      <c r="U13" s="7">
        <v>54895720198</v>
      </c>
      <c r="V13" s="7"/>
      <c r="W13" s="7">
        <v>52637724878.682198</v>
      </c>
      <c r="X13" s="7"/>
      <c r="Y13" s="10">
        <v>1.5197796078300598E-2</v>
      </c>
    </row>
    <row r="14" spans="1:25" x14ac:dyDescent="0.55000000000000004">
      <c r="A14" s="1" t="s">
        <v>20</v>
      </c>
      <c r="C14" s="7">
        <v>282524</v>
      </c>
      <c r="D14" s="7"/>
      <c r="E14" s="7">
        <v>7250405655</v>
      </c>
      <c r="F14" s="7"/>
      <c r="G14" s="7">
        <v>52475511224.07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282524</v>
      </c>
      <c r="R14" s="7"/>
      <c r="S14" s="7">
        <v>193880</v>
      </c>
      <c r="T14" s="7"/>
      <c r="U14" s="7">
        <v>7250405655</v>
      </c>
      <c r="V14" s="7"/>
      <c r="W14" s="7">
        <v>54449837388.935997</v>
      </c>
      <c r="X14" s="7"/>
      <c r="Y14" s="10">
        <v>1.572099719432999E-2</v>
      </c>
    </row>
    <row r="15" spans="1:25" x14ac:dyDescent="0.55000000000000004">
      <c r="A15" s="1" t="s">
        <v>21</v>
      </c>
      <c r="C15" s="7">
        <v>2805925</v>
      </c>
      <c r="D15" s="7"/>
      <c r="E15" s="7">
        <v>33002041239</v>
      </c>
      <c r="F15" s="7"/>
      <c r="G15" s="7">
        <v>24210514197.450001</v>
      </c>
      <c r="H15" s="7"/>
      <c r="I15" s="7">
        <v>1142476</v>
      </c>
      <c r="J15" s="7"/>
      <c r="K15" s="7">
        <v>11090925317</v>
      </c>
      <c r="L15" s="7"/>
      <c r="M15" s="7">
        <v>0</v>
      </c>
      <c r="N15" s="7"/>
      <c r="O15" s="7">
        <v>0</v>
      </c>
      <c r="P15" s="7"/>
      <c r="Q15" s="7">
        <v>3948401</v>
      </c>
      <c r="R15" s="7"/>
      <c r="S15" s="7">
        <v>9560</v>
      </c>
      <c r="T15" s="7"/>
      <c r="U15" s="7">
        <v>44092966556</v>
      </c>
      <c r="V15" s="7"/>
      <c r="W15" s="7">
        <v>37522120614.318001</v>
      </c>
      <c r="X15" s="7"/>
      <c r="Y15" s="10">
        <v>1.0833552149833734E-2</v>
      </c>
    </row>
    <row r="16" spans="1:25" x14ac:dyDescent="0.55000000000000004">
      <c r="A16" s="1" t="s">
        <v>22</v>
      </c>
      <c r="C16" s="7">
        <v>114343</v>
      </c>
      <c r="D16" s="7"/>
      <c r="E16" s="7">
        <v>4340917652</v>
      </c>
      <c r="F16" s="7"/>
      <c r="G16" s="7">
        <v>4224841040.6055002</v>
      </c>
      <c r="H16" s="7"/>
      <c r="I16" s="7">
        <v>0</v>
      </c>
      <c r="J16" s="7"/>
      <c r="K16" s="7">
        <v>0</v>
      </c>
      <c r="L16" s="7"/>
      <c r="M16" s="7">
        <v>-114343</v>
      </c>
      <c r="N16" s="7"/>
      <c r="O16" s="7">
        <v>3694915729</v>
      </c>
      <c r="P16" s="7"/>
      <c r="Q16" s="7">
        <v>0</v>
      </c>
      <c r="R16" s="7"/>
      <c r="S16" s="7">
        <v>0</v>
      </c>
      <c r="T16" s="7"/>
      <c r="U16" s="7">
        <v>0</v>
      </c>
      <c r="V16" s="7"/>
      <c r="W16" s="7">
        <v>0</v>
      </c>
      <c r="X16" s="7"/>
      <c r="Y16" s="10">
        <v>0</v>
      </c>
    </row>
    <row r="17" spans="1:25" x14ac:dyDescent="0.55000000000000004">
      <c r="A17" s="1" t="s">
        <v>23</v>
      </c>
      <c r="C17" s="7">
        <v>619339</v>
      </c>
      <c r="D17" s="7"/>
      <c r="E17" s="7">
        <v>28070302758</v>
      </c>
      <c r="F17" s="7"/>
      <c r="G17" s="7">
        <v>69254910917.545502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619339</v>
      </c>
      <c r="R17" s="7"/>
      <c r="S17" s="7">
        <v>119940</v>
      </c>
      <c r="T17" s="7"/>
      <c r="U17" s="7">
        <v>28070302758</v>
      </c>
      <c r="V17" s="7"/>
      <c r="W17" s="7">
        <v>73841532718.022995</v>
      </c>
      <c r="X17" s="7"/>
      <c r="Y17" s="10">
        <v>2.131985299410552E-2</v>
      </c>
    </row>
    <row r="18" spans="1:25" x14ac:dyDescent="0.55000000000000004">
      <c r="A18" s="1" t="s">
        <v>24</v>
      </c>
      <c r="C18" s="7">
        <v>1663269</v>
      </c>
      <c r="D18" s="7"/>
      <c r="E18" s="7">
        <v>75613072649</v>
      </c>
      <c r="F18" s="7"/>
      <c r="G18" s="7">
        <v>114314178068.97301</v>
      </c>
      <c r="H18" s="7"/>
      <c r="I18" s="7">
        <v>0</v>
      </c>
      <c r="J18" s="7"/>
      <c r="K18" s="7">
        <v>0</v>
      </c>
      <c r="L18" s="7"/>
      <c r="M18" s="7">
        <v>-190682</v>
      </c>
      <c r="N18" s="7"/>
      <c r="O18" s="7">
        <v>14572313395</v>
      </c>
      <c r="P18" s="7"/>
      <c r="Q18" s="7">
        <v>1472587</v>
      </c>
      <c r="R18" s="7"/>
      <c r="S18" s="7">
        <v>76630</v>
      </c>
      <c r="T18" s="7"/>
      <c r="U18" s="7">
        <v>66944569886</v>
      </c>
      <c r="V18" s="7"/>
      <c r="W18" s="7">
        <v>112172917976.23</v>
      </c>
      <c r="X18" s="7"/>
      <c r="Y18" s="10">
        <v>3.2387059601071473E-2</v>
      </c>
    </row>
    <row r="19" spans="1:25" x14ac:dyDescent="0.55000000000000004">
      <c r="A19" s="1" t="s">
        <v>25</v>
      </c>
      <c r="C19" s="7">
        <v>562425</v>
      </c>
      <c r="D19" s="7"/>
      <c r="E19" s="7">
        <v>28736627396</v>
      </c>
      <c r="F19" s="7"/>
      <c r="G19" s="7">
        <v>36200337488.4375</v>
      </c>
      <c r="H19" s="7"/>
      <c r="I19" s="7">
        <v>0</v>
      </c>
      <c r="J19" s="7"/>
      <c r="K19" s="7">
        <v>0</v>
      </c>
      <c r="L19" s="7"/>
      <c r="M19" s="7">
        <v>-51396</v>
      </c>
      <c r="N19" s="7"/>
      <c r="O19" s="7">
        <v>3776448803</v>
      </c>
      <c r="P19" s="7"/>
      <c r="Q19" s="7">
        <v>511029</v>
      </c>
      <c r="R19" s="7"/>
      <c r="S19" s="7">
        <v>74100</v>
      </c>
      <c r="T19" s="7"/>
      <c r="U19" s="7">
        <v>26110592457</v>
      </c>
      <c r="V19" s="7"/>
      <c r="W19" s="7">
        <v>37641938769.044998</v>
      </c>
      <c r="X19" s="7"/>
      <c r="Y19" s="10">
        <v>1.0868146575907735E-2</v>
      </c>
    </row>
    <row r="20" spans="1:25" x14ac:dyDescent="0.55000000000000004">
      <c r="A20" s="1" t="s">
        <v>26</v>
      </c>
      <c r="C20" s="7">
        <v>4594037</v>
      </c>
      <c r="D20" s="7"/>
      <c r="E20" s="7">
        <v>26770801689</v>
      </c>
      <c r="F20" s="7"/>
      <c r="G20" s="7">
        <v>22778711969.491798</v>
      </c>
      <c r="H20" s="7"/>
      <c r="I20" s="7">
        <v>894158</v>
      </c>
      <c r="J20" s="7"/>
      <c r="K20" s="7">
        <v>0</v>
      </c>
      <c r="L20" s="7"/>
      <c r="M20" s="7">
        <v>-4256882</v>
      </c>
      <c r="N20" s="7"/>
      <c r="O20" s="7">
        <v>16149688232</v>
      </c>
      <c r="P20" s="7"/>
      <c r="Q20" s="7">
        <v>1231313</v>
      </c>
      <c r="R20" s="7"/>
      <c r="S20" s="7">
        <v>3575</v>
      </c>
      <c r="T20" s="7"/>
      <c r="U20" s="7">
        <v>5857324591</v>
      </c>
      <c r="V20" s="7"/>
      <c r="W20" s="7">
        <v>4375752408.3487501</v>
      </c>
      <c r="X20" s="7"/>
      <c r="Y20" s="10">
        <v>1.2633865339827721E-3</v>
      </c>
    </row>
    <row r="21" spans="1:25" x14ac:dyDescent="0.55000000000000004">
      <c r="A21" s="1" t="s">
        <v>27</v>
      </c>
      <c r="C21" s="7">
        <v>3692232</v>
      </c>
      <c r="D21" s="7"/>
      <c r="E21" s="7">
        <v>69310910167</v>
      </c>
      <c r="F21" s="7"/>
      <c r="G21" s="7">
        <v>65807819527.428001</v>
      </c>
      <c r="H21" s="7"/>
      <c r="I21" s="7">
        <v>30398</v>
      </c>
      <c r="J21" s="7"/>
      <c r="K21" s="7">
        <v>601830419</v>
      </c>
      <c r="L21" s="7"/>
      <c r="M21" s="7">
        <v>0</v>
      </c>
      <c r="N21" s="7"/>
      <c r="O21" s="7">
        <v>0</v>
      </c>
      <c r="P21" s="7"/>
      <c r="Q21" s="7">
        <v>3722630</v>
      </c>
      <c r="R21" s="7"/>
      <c r="S21" s="7">
        <v>19840</v>
      </c>
      <c r="T21" s="7"/>
      <c r="U21" s="7">
        <v>69912740586</v>
      </c>
      <c r="V21" s="7"/>
      <c r="W21" s="7">
        <v>73417530173.759995</v>
      </c>
      <c r="X21" s="7"/>
      <c r="Y21" s="10">
        <v>2.1197433109521956E-2</v>
      </c>
    </row>
    <row r="22" spans="1:25" x14ac:dyDescent="0.55000000000000004">
      <c r="A22" s="1" t="s">
        <v>28</v>
      </c>
      <c r="C22" s="7">
        <v>2732631</v>
      </c>
      <c r="D22" s="7"/>
      <c r="E22" s="7">
        <v>32318826837</v>
      </c>
      <c r="F22" s="7"/>
      <c r="G22" s="7">
        <v>39034263420.553497</v>
      </c>
      <c r="H22" s="7"/>
      <c r="I22" s="7">
        <v>0</v>
      </c>
      <c r="J22" s="7"/>
      <c r="K22" s="7">
        <v>0</v>
      </c>
      <c r="L22" s="7"/>
      <c r="M22" s="7">
        <v>-246176</v>
      </c>
      <c r="N22" s="7"/>
      <c r="O22" s="7">
        <v>3331984927</v>
      </c>
      <c r="P22" s="7"/>
      <c r="Q22" s="7">
        <v>2486455</v>
      </c>
      <c r="R22" s="7"/>
      <c r="S22" s="7">
        <v>13780</v>
      </c>
      <c r="T22" s="7"/>
      <c r="U22" s="7">
        <v>29407303285</v>
      </c>
      <c r="V22" s="7"/>
      <c r="W22" s="7">
        <v>34059482968.095001</v>
      </c>
      <c r="X22" s="7"/>
      <c r="Y22" s="10">
        <v>9.8338041371369249E-3</v>
      </c>
    </row>
    <row r="23" spans="1:25" x14ac:dyDescent="0.55000000000000004">
      <c r="A23" s="1" t="s">
        <v>29</v>
      </c>
      <c r="C23" s="7">
        <v>20435991</v>
      </c>
      <c r="D23" s="7"/>
      <c r="E23" s="7">
        <v>68653212445</v>
      </c>
      <c r="F23" s="7"/>
      <c r="G23" s="7">
        <v>87453478454.5327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20435991</v>
      </c>
      <c r="R23" s="7"/>
      <c r="S23" s="7">
        <v>4282</v>
      </c>
      <c r="T23" s="7"/>
      <c r="U23" s="7">
        <v>68653212445</v>
      </c>
      <c r="V23" s="7"/>
      <c r="W23" s="7">
        <v>86986247326.901093</v>
      </c>
      <c r="X23" s="7"/>
      <c r="Y23" s="10">
        <v>2.5115052968907117E-2</v>
      </c>
    </row>
    <row r="24" spans="1:25" x14ac:dyDescent="0.55000000000000004">
      <c r="A24" s="1" t="s">
        <v>30</v>
      </c>
      <c r="C24" s="7">
        <v>5331902</v>
      </c>
      <c r="D24" s="7"/>
      <c r="E24" s="7">
        <v>50031420320</v>
      </c>
      <c r="F24" s="7"/>
      <c r="G24" s="7">
        <v>47277580473.251999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5331902</v>
      </c>
      <c r="R24" s="7"/>
      <c r="S24" s="7">
        <v>9490</v>
      </c>
      <c r="T24" s="7"/>
      <c r="U24" s="7">
        <v>50031420320</v>
      </c>
      <c r="V24" s="7"/>
      <c r="W24" s="7">
        <v>50298681467.619003</v>
      </c>
      <c r="X24" s="7"/>
      <c r="Y24" s="10">
        <v>1.4522457148634439E-2</v>
      </c>
    </row>
    <row r="25" spans="1:25" x14ac:dyDescent="0.55000000000000004">
      <c r="A25" s="1" t="s">
        <v>31</v>
      </c>
      <c r="C25" s="7">
        <v>1091408</v>
      </c>
      <c r="D25" s="7"/>
      <c r="E25" s="7">
        <v>17192950224</v>
      </c>
      <c r="F25" s="7"/>
      <c r="G25" s="7">
        <v>9539649878.2632008</v>
      </c>
      <c r="H25" s="7"/>
      <c r="I25" s="7">
        <v>0</v>
      </c>
      <c r="J25" s="7"/>
      <c r="K25" s="7">
        <v>0</v>
      </c>
      <c r="L25" s="7"/>
      <c r="M25" s="7">
        <v>-1091408</v>
      </c>
      <c r="N25" s="7"/>
      <c r="O25" s="7">
        <v>0</v>
      </c>
      <c r="P25" s="7"/>
      <c r="Q25" s="7">
        <v>0</v>
      </c>
      <c r="R25" s="7"/>
      <c r="S25" s="7">
        <v>0</v>
      </c>
      <c r="T25" s="7"/>
      <c r="U25" s="7">
        <v>0</v>
      </c>
      <c r="V25" s="7"/>
      <c r="W25" s="7">
        <v>0</v>
      </c>
      <c r="X25" s="7"/>
      <c r="Y25" s="10">
        <v>0</v>
      </c>
    </row>
    <row r="26" spans="1:25" x14ac:dyDescent="0.55000000000000004">
      <c r="A26" s="1" t="s">
        <v>32</v>
      </c>
      <c r="C26" s="7">
        <v>589908</v>
      </c>
      <c r="D26" s="7"/>
      <c r="E26" s="7">
        <v>15919316502</v>
      </c>
      <c r="F26" s="7"/>
      <c r="G26" s="7">
        <v>19257311876.616001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589908</v>
      </c>
      <c r="R26" s="7"/>
      <c r="S26" s="7">
        <v>34590</v>
      </c>
      <c r="T26" s="7"/>
      <c r="U26" s="7">
        <v>15919316502</v>
      </c>
      <c r="V26" s="7"/>
      <c r="W26" s="7">
        <v>20283508459.566002</v>
      </c>
      <c r="X26" s="7"/>
      <c r="Y26" s="10">
        <v>5.8563440200245735E-3</v>
      </c>
    </row>
    <row r="27" spans="1:25" x14ac:dyDescent="0.55000000000000004">
      <c r="A27" s="1" t="s">
        <v>33</v>
      </c>
      <c r="C27" s="7">
        <v>1091408</v>
      </c>
      <c r="D27" s="7"/>
      <c r="E27" s="7">
        <v>18284752623</v>
      </c>
      <c r="F27" s="7"/>
      <c r="G27" s="7">
        <v>11424145708.872</v>
      </c>
      <c r="H27" s="7"/>
      <c r="I27" s="7">
        <v>1091408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2182816</v>
      </c>
      <c r="R27" s="7"/>
      <c r="S27" s="7">
        <v>14420</v>
      </c>
      <c r="T27" s="7"/>
      <c r="U27" s="7">
        <v>36569110847</v>
      </c>
      <c r="V27" s="7"/>
      <c r="W27" s="7">
        <v>31288923290.015999</v>
      </c>
      <c r="X27" s="7"/>
      <c r="Y27" s="10">
        <v>9.0338759277157846E-3</v>
      </c>
    </row>
    <row r="28" spans="1:25" x14ac:dyDescent="0.55000000000000004">
      <c r="A28" s="1" t="s">
        <v>34</v>
      </c>
      <c r="C28" s="7">
        <v>767307</v>
      </c>
      <c r="D28" s="7"/>
      <c r="E28" s="7">
        <v>14137988591</v>
      </c>
      <c r="F28" s="7"/>
      <c r="G28" s="7">
        <v>10541087852.697001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767307</v>
      </c>
      <c r="R28" s="7"/>
      <c r="S28" s="7">
        <v>16170</v>
      </c>
      <c r="T28" s="7"/>
      <c r="U28" s="7">
        <v>14137988591</v>
      </c>
      <c r="V28" s="7"/>
      <c r="W28" s="7">
        <v>12333530432.5695</v>
      </c>
      <c r="X28" s="7"/>
      <c r="Y28" s="10">
        <v>3.5609913018033639E-3</v>
      </c>
    </row>
    <row r="29" spans="1:25" x14ac:dyDescent="0.55000000000000004">
      <c r="A29" s="1" t="s">
        <v>35</v>
      </c>
      <c r="C29" s="7">
        <v>185603029</v>
      </c>
      <c r="D29" s="7"/>
      <c r="E29" s="7">
        <v>95759048892</v>
      </c>
      <c r="F29" s="7"/>
      <c r="G29" s="7">
        <v>79703434502.258408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185603029</v>
      </c>
      <c r="R29" s="7"/>
      <c r="S29" s="7">
        <v>432</v>
      </c>
      <c r="T29" s="7"/>
      <c r="U29" s="7">
        <v>95759048892</v>
      </c>
      <c r="V29" s="7"/>
      <c r="W29" s="7">
        <v>79703434502.258408</v>
      </c>
      <c r="X29" s="7"/>
      <c r="Y29" s="10">
        <v>2.3012327130348367E-2</v>
      </c>
    </row>
    <row r="30" spans="1:25" x14ac:dyDescent="0.55000000000000004">
      <c r="A30" s="1" t="s">
        <v>36</v>
      </c>
      <c r="C30" s="7">
        <v>17656929</v>
      </c>
      <c r="D30" s="7"/>
      <c r="E30" s="7">
        <v>17713532509</v>
      </c>
      <c r="F30" s="7"/>
      <c r="G30" s="7">
        <v>15340334618.1213</v>
      </c>
      <c r="H30" s="7"/>
      <c r="I30" s="7">
        <v>0</v>
      </c>
      <c r="J30" s="7"/>
      <c r="K30" s="7">
        <v>0</v>
      </c>
      <c r="L30" s="7"/>
      <c r="M30" s="7">
        <v>-1</v>
      </c>
      <c r="N30" s="7"/>
      <c r="O30" s="7">
        <v>1</v>
      </c>
      <c r="P30" s="7"/>
      <c r="Q30" s="7">
        <v>17656928</v>
      </c>
      <c r="R30" s="7"/>
      <c r="S30" s="7">
        <v>841</v>
      </c>
      <c r="T30" s="7"/>
      <c r="U30" s="7">
        <v>17713531506</v>
      </c>
      <c r="V30" s="7"/>
      <c r="W30" s="7">
        <v>14761122063.134399</v>
      </c>
      <c r="X30" s="7"/>
      <c r="Y30" s="10">
        <v>4.2618962639336009E-3</v>
      </c>
    </row>
    <row r="31" spans="1:25" x14ac:dyDescent="0.55000000000000004">
      <c r="A31" s="1" t="s">
        <v>37</v>
      </c>
      <c r="C31" s="7">
        <v>2905886</v>
      </c>
      <c r="D31" s="7"/>
      <c r="E31" s="7">
        <v>35191785904</v>
      </c>
      <c r="F31" s="7"/>
      <c r="G31" s="7">
        <v>24177548338.370998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2905886</v>
      </c>
      <c r="R31" s="7"/>
      <c r="S31" s="7">
        <v>9180</v>
      </c>
      <c r="T31" s="7"/>
      <c r="U31" s="7">
        <v>35191785904</v>
      </c>
      <c r="V31" s="7"/>
      <c r="W31" s="7">
        <v>26517311080.793999</v>
      </c>
      <c r="X31" s="7"/>
      <c r="Y31" s="10">
        <v>7.6561950061405735E-3</v>
      </c>
    </row>
    <row r="32" spans="1:25" x14ac:dyDescent="0.55000000000000004">
      <c r="A32" s="1" t="s">
        <v>38</v>
      </c>
      <c r="C32" s="7">
        <v>8924876</v>
      </c>
      <c r="D32" s="7"/>
      <c r="E32" s="7">
        <v>41056931317</v>
      </c>
      <c r="F32" s="7"/>
      <c r="G32" s="7">
        <v>26473370595.5952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8924876</v>
      </c>
      <c r="R32" s="7"/>
      <c r="S32" s="7">
        <v>3272</v>
      </c>
      <c r="T32" s="7"/>
      <c r="U32" s="7">
        <v>41056931317</v>
      </c>
      <c r="V32" s="7"/>
      <c r="W32" s="7">
        <v>29028441216.0816</v>
      </c>
      <c r="X32" s="7"/>
      <c r="Y32" s="10">
        <v>8.3812195737892458E-3</v>
      </c>
    </row>
    <row r="33" spans="1:25" x14ac:dyDescent="0.55000000000000004">
      <c r="A33" s="1" t="s">
        <v>39</v>
      </c>
      <c r="C33" s="7">
        <v>3644694</v>
      </c>
      <c r="D33" s="7"/>
      <c r="E33" s="7">
        <v>28533422033</v>
      </c>
      <c r="F33" s="7"/>
      <c r="G33" s="7">
        <v>17991858079.096199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3644694</v>
      </c>
      <c r="R33" s="7"/>
      <c r="S33" s="7">
        <v>5220</v>
      </c>
      <c r="T33" s="7"/>
      <c r="U33" s="7">
        <v>28533422033</v>
      </c>
      <c r="V33" s="7"/>
      <c r="W33" s="7">
        <v>18912102129.054001</v>
      </c>
      <c r="X33" s="7"/>
      <c r="Y33" s="10">
        <v>5.4603855358832335E-3</v>
      </c>
    </row>
    <row r="34" spans="1:25" x14ac:dyDescent="0.55000000000000004">
      <c r="A34" s="1" t="s">
        <v>40</v>
      </c>
      <c r="C34" s="7">
        <v>3357630</v>
      </c>
      <c r="D34" s="7"/>
      <c r="E34" s="7">
        <v>8448266635</v>
      </c>
      <c r="F34" s="7"/>
      <c r="G34" s="7">
        <v>12586286074.7565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3357630</v>
      </c>
      <c r="R34" s="7"/>
      <c r="S34" s="7">
        <v>4072</v>
      </c>
      <c r="T34" s="7"/>
      <c r="U34" s="7">
        <v>8448266635</v>
      </c>
      <c r="V34" s="7"/>
      <c r="W34" s="7">
        <v>13590919357.308001</v>
      </c>
      <c r="X34" s="7"/>
      <c r="Y34" s="10">
        <v>3.9240301776919491E-3</v>
      </c>
    </row>
    <row r="35" spans="1:25" x14ac:dyDescent="0.55000000000000004">
      <c r="A35" s="1" t="s">
        <v>41</v>
      </c>
      <c r="C35" s="7">
        <v>5802574</v>
      </c>
      <c r="D35" s="7"/>
      <c r="E35" s="7">
        <v>42601767766</v>
      </c>
      <c r="F35" s="7"/>
      <c r="G35" s="7">
        <v>62756369689.536003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5802574</v>
      </c>
      <c r="R35" s="7"/>
      <c r="S35" s="7">
        <v>11970</v>
      </c>
      <c r="T35" s="7"/>
      <c r="U35" s="7">
        <v>42601767766</v>
      </c>
      <c r="V35" s="7"/>
      <c r="W35" s="7">
        <v>69043542755.858994</v>
      </c>
      <c r="X35" s="7"/>
      <c r="Y35" s="10">
        <v>1.9934556171365501E-2</v>
      </c>
    </row>
    <row r="36" spans="1:25" x14ac:dyDescent="0.55000000000000004">
      <c r="A36" s="1" t="s">
        <v>42</v>
      </c>
      <c r="C36" s="7">
        <v>6291977</v>
      </c>
      <c r="D36" s="7"/>
      <c r="E36" s="7">
        <v>65838106909</v>
      </c>
      <c r="F36" s="7"/>
      <c r="G36" s="7">
        <v>85249376613.265503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6291977</v>
      </c>
      <c r="R36" s="7"/>
      <c r="S36" s="7">
        <v>15970</v>
      </c>
      <c r="T36" s="7"/>
      <c r="U36" s="7">
        <v>65838106909</v>
      </c>
      <c r="V36" s="7"/>
      <c r="W36" s="7">
        <v>99884999597.494507</v>
      </c>
      <c r="X36" s="7"/>
      <c r="Y36" s="10">
        <v>2.8839237612616652E-2</v>
      </c>
    </row>
    <row r="37" spans="1:25" x14ac:dyDescent="0.55000000000000004">
      <c r="A37" s="1" t="s">
        <v>43</v>
      </c>
      <c r="C37" s="7">
        <v>4228430</v>
      </c>
      <c r="D37" s="7"/>
      <c r="E37" s="7">
        <v>72236855954</v>
      </c>
      <c r="F37" s="7"/>
      <c r="G37" s="7">
        <v>66747940963.019997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4228430</v>
      </c>
      <c r="R37" s="7"/>
      <c r="S37" s="7">
        <v>17980</v>
      </c>
      <c r="T37" s="7"/>
      <c r="U37" s="7">
        <v>72236855954</v>
      </c>
      <c r="V37" s="7"/>
      <c r="W37" s="7">
        <v>75574809730.169998</v>
      </c>
      <c r="X37" s="7"/>
      <c r="Y37" s="10">
        <v>2.1820292377428573E-2</v>
      </c>
    </row>
    <row r="38" spans="1:25" x14ac:dyDescent="0.55000000000000004">
      <c r="A38" s="1" t="s">
        <v>44</v>
      </c>
      <c r="C38" s="7">
        <v>2765140</v>
      </c>
      <c r="D38" s="7"/>
      <c r="E38" s="7">
        <v>39049876152</v>
      </c>
      <c r="F38" s="7"/>
      <c r="G38" s="7">
        <v>30510430328.700001</v>
      </c>
      <c r="H38" s="7"/>
      <c r="I38" s="7">
        <v>325993</v>
      </c>
      <c r="J38" s="7"/>
      <c r="K38" s="7">
        <v>4314394587</v>
      </c>
      <c r="L38" s="7"/>
      <c r="M38" s="7">
        <v>0</v>
      </c>
      <c r="N38" s="7"/>
      <c r="O38" s="7">
        <v>0</v>
      </c>
      <c r="P38" s="7"/>
      <c r="Q38" s="7">
        <v>3091133</v>
      </c>
      <c r="R38" s="7"/>
      <c r="S38" s="7">
        <v>13830</v>
      </c>
      <c r="T38" s="7"/>
      <c r="U38" s="7">
        <v>43364270739</v>
      </c>
      <c r="V38" s="7"/>
      <c r="W38" s="7">
        <v>42496004692.129501</v>
      </c>
      <c r="X38" s="7"/>
      <c r="Y38" s="10">
        <v>1.2269633897399908E-2</v>
      </c>
    </row>
    <row r="39" spans="1:25" x14ac:dyDescent="0.55000000000000004">
      <c r="A39" s="1" t="s">
        <v>45</v>
      </c>
      <c r="C39" s="7">
        <v>20714387</v>
      </c>
      <c r="D39" s="7"/>
      <c r="E39" s="7">
        <v>48616112008</v>
      </c>
      <c r="F39" s="7"/>
      <c r="G39" s="7">
        <v>23597442311.363098</v>
      </c>
      <c r="H39" s="7"/>
      <c r="I39" s="7">
        <v>0</v>
      </c>
      <c r="J39" s="7"/>
      <c r="K39" s="7">
        <v>0</v>
      </c>
      <c r="L39" s="7"/>
      <c r="M39" s="7">
        <v>-20714387</v>
      </c>
      <c r="N39" s="7"/>
      <c r="O39" s="7">
        <v>27221482814</v>
      </c>
      <c r="P39" s="7"/>
      <c r="Q39" s="7">
        <v>0</v>
      </c>
      <c r="R39" s="7"/>
      <c r="S39" s="7">
        <v>0</v>
      </c>
      <c r="T39" s="7"/>
      <c r="U39" s="7">
        <v>0</v>
      </c>
      <c r="V39" s="7"/>
      <c r="W39" s="7">
        <v>0</v>
      </c>
      <c r="X39" s="7"/>
      <c r="Y39" s="10">
        <v>0</v>
      </c>
    </row>
    <row r="40" spans="1:25" x14ac:dyDescent="0.55000000000000004">
      <c r="A40" s="1" t="s">
        <v>46</v>
      </c>
      <c r="C40" s="7">
        <v>15007</v>
      </c>
      <c r="D40" s="7"/>
      <c r="E40" s="7">
        <v>111761391</v>
      </c>
      <c r="F40" s="7"/>
      <c r="G40" s="7">
        <v>172299531.4425</v>
      </c>
      <c r="H40" s="7"/>
      <c r="I40" s="7">
        <v>0</v>
      </c>
      <c r="J40" s="7"/>
      <c r="K40" s="7">
        <v>0</v>
      </c>
      <c r="L40" s="7"/>
      <c r="M40" s="7">
        <v>-15007</v>
      </c>
      <c r="N40" s="7"/>
      <c r="O40" s="7">
        <v>167474698</v>
      </c>
      <c r="P40" s="7"/>
      <c r="Q40" s="7">
        <v>0</v>
      </c>
      <c r="R40" s="7"/>
      <c r="S40" s="7">
        <v>0</v>
      </c>
      <c r="T40" s="7"/>
      <c r="U40" s="7">
        <v>0</v>
      </c>
      <c r="V40" s="7"/>
      <c r="W40" s="7">
        <v>0</v>
      </c>
      <c r="X40" s="7"/>
      <c r="Y40" s="10">
        <v>0</v>
      </c>
    </row>
    <row r="41" spans="1:25" x14ac:dyDescent="0.55000000000000004">
      <c r="A41" s="1" t="s">
        <v>47</v>
      </c>
      <c r="C41" s="7">
        <v>824555</v>
      </c>
      <c r="D41" s="7"/>
      <c r="E41" s="7">
        <v>35921121924</v>
      </c>
      <c r="F41" s="7"/>
      <c r="G41" s="7">
        <v>46580646859.1325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824555</v>
      </c>
      <c r="R41" s="7"/>
      <c r="S41" s="7">
        <v>58820</v>
      </c>
      <c r="T41" s="7"/>
      <c r="U41" s="7">
        <v>35921121924</v>
      </c>
      <c r="V41" s="7"/>
      <c r="W41" s="7">
        <v>48211748165.654999</v>
      </c>
      <c r="X41" s="7"/>
      <c r="Y41" s="10">
        <v>1.391990856156379E-2</v>
      </c>
    </row>
    <row r="42" spans="1:25" x14ac:dyDescent="0.55000000000000004">
      <c r="A42" s="1" t="s">
        <v>48</v>
      </c>
      <c r="C42" s="7">
        <v>754942</v>
      </c>
      <c r="D42" s="7"/>
      <c r="E42" s="7">
        <v>36579806598</v>
      </c>
      <c r="F42" s="7"/>
      <c r="G42" s="7">
        <v>24809880144.006001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754942</v>
      </c>
      <c r="R42" s="7"/>
      <c r="S42" s="7">
        <v>38280</v>
      </c>
      <c r="T42" s="7"/>
      <c r="U42" s="7">
        <v>36579806598</v>
      </c>
      <c r="V42" s="7"/>
      <c r="W42" s="7">
        <v>28727229640.428001</v>
      </c>
      <c r="X42" s="7"/>
      <c r="Y42" s="10">
        <v>8.294252439214991E-3</v>
      </c>
    </row>
    <row r="43" spans="1:25" x14ac:dyDescent="0.55000000000000004">
      <c r="A43" s="1" t="s">
        <v>49</v>
      </c>
      <c r="C43" s="7">
        <v>6904845</v>
      </c>
      <c r="D43" s="7"/>
      <c r="E43" s="7">
        <v>82918425441</v>
      </c>
      <c r="F43" s="7"/>
      <c r="G43" s="7">
        <v>96573119693.557495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6904845</v>
      </c>
      <c r="R43" s="7"/>
      <c r="S43" s="7">
        <v>17370</v>
      </c>
      <c r="T43" s="7"/>
      <c r="U43" s="7">
        <v>82918425441</v>
      </c>
      <c r="V43" s="7"/>
      <c r="W43" s="7">
        <v>119223531561.98199</v>
      </c>
      <c r="X43" s="7"/>
      <c r="Y43" s="10">
        <v>3.4422743851295422E-2</v>
      </c>
    </row>
    <row r="44" spans="1:25" x14ac:dyDescent="0.55000000000000004">
      <c r="A44" s="1" t="s">
        <v>50</v>
      </c>
      <c r="C44" s="7">
        <v>14571529</v>
      </c>
      <c r="D44" s="7"/>
      <c r="E44" s="7">
        <v>59003891900</v>
      </c>
      <c r="F44" s="7"/>
      <c r="G44" s="7">
        <v>32069410083.0243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14571529</v>
      </c>
      <c r="R44" s="7"/>
      <c r="S44" s="7">
        <v>2271</v>
      </c>
      <c r="T44" s="7"/>
      <c r="U44" s="7">
        <v>59003891900</v>
      </c>
      <c r="V44" s="7"/>
      <c r="W44" s="7">
        <v>32895045301.964001</v>
      </c>
      <c r="X44" s="7"/>
      <c r="Y44" s="10">
        <v>9.4976025585820304E-3</v>
      </c>
    </row>
    <row r="45" spans="1:25" x14ac:dyDescent="0.55000000000000004">
      <c r="A45" s="1" t="s">
        <v>51</v>
      </c>
      <c r="C45" s="7">
        <v>1146320</v>
      </c>
      <c r="D45" s="7"/>
      <c r="E45" s="7">
        <v>35853587700</v>
      </c>
      <c r="F45" s="7"/>
      <c r="G45" s="7">
        <v>19587994617.240002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1146320</v>
      </c>
      <c r="R45" s="7"/>
      <c r="S45" s="7">
        <v>16780</v>
      </c>
      <c r="T45" s="7"/>
      <c r="U45" s="7">
        <v>35853587700</v>
      </c>
      <c r="V45" s="7"/>
      <c r="W45" s="7">
        <v>19120799864.880001</v>
      </c>
      <c r="X45" s="7"/>
      <c r="Y45" s="10">
        <v>5.5206416666031067E-3</v>
      </c>
    </row>
    <row r="46" spans="1:25" x14ac:dyDescent="0.55000000000000004">
      <c r="A46" s="1" t="s">
        <v>52</v>
      </c>
      <c r="C46" s="7">
        <v>1687500</v>
      </c>
      <c r="D46" s="7"/>
      <c r="E46" s="7">
        <v>6435212872</v>
      </c>
      <c r="F46" s="7"/>
      <c r="G46" s="7">
        <v>6906100246.875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1687500</v>
      </c>
      <c r="R46" s="7"/>
      <c r="S46" s="7">
        <v>4117</v>
      </c>
      <c r="T46" s="7"/>
      <c r="U46" s="7">
        <v>6435212872</v>
      </c>
      <c r="V46" s="7"/>
      <c r="W46" s="7">
        <v>6906100246.875</v>
      </c>
      <c r="X46" s="7"/>
      <c r="Y46" s="10">
        <v>1.9939597216675014E-3</v>
      </c>
    </row>
    <row r="47" spans="1:25" x14ac:dyDescent="0.55000000000000004">
      <c r="A47" s="1" t="s">
        <v>53</v>
      </c>
      <c r="C47" s="7">
        <v>9516589</v>
      </c>
      <c r="D47" s="7"/>
      <c r="E47" s="7">
        <v>42653074161</v>
      </c>
      <c r="F47" s="7"/>
      <c r="G47" s="7">
        <v>46202470502.977798</v>
      </c>
      <c r="H47" s="7"/>
      <c r="I47" s="7">
        <v>0</v>
      </c>
      <c r="J47" s="7"/>
      <c r="K47" s="7">
        <v>0</v>
      </c>
      <c r="L47" s="7"/>
      <c r="M47" s="7">
        <v>-1</v>
      </c>
      <c r="N47" s="7"/>
      <c r="O47" s="7">
        <v>1</v>
      </c>
      <c r="P47" s="7"/>
      <c r="Q47" s="7">
        <v>9516588</v>
      </c>
      <c r="R47" s="7"/>
      <c r="S47" s="7">
        <v>4980</v>
      </c>
      <c r="T47" s="7"/>
      <c r="U47" s="7">
        <v>42653069679</v>
      </c>
      <c r="V47" s="7"/>
      <c r="W47" s="7">
        <v>47110622220.972</v>
      </c>
      <c r="X47" s="7"/>
      <c r="Y47" s="10">
        <v>1.360198662245286E-2</v>
      </c>
    </row>
    <row r="48" spans="1:25" x14ac:dyDescent="0.55000000000000004">
      <c r="A48" s="1" t="s">
        <v>54</v>
      </c>
      <c r="C48" s="7">
        <v>39</v>
      </c>
      <c r="D48" s="7"/>
      <c r="E48" s="7">
        <v>556636</v>
      </c>
      <c r="F48" s="7"/>
      <c r="G48" s="7">
        <v>412878.66749999998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39</v>
      </c>
      <c r="R48" s="7"/>
      <c r="S48" s="7">
        <v>10750</v>
      </c>
      <c r="T48" s="7"/>
      <c r="U48" s="7">
        <v>556636</v>
      </c>
      <c r="V48" s="7"/>
      <c r="W48" s="7">
        <v>416755.46250000002</v>
      </c>
      <c r="X48" s="7"/>
      <c r="Y48" s="10">
        <v>1.2032747517471009E-7</v>
      </c>
    </row>
    <row r="49" spans="1:25" x14ac:dyDescent="0.55000000000000004">
      <c r="A49" s="1" t="s">
        <v>55</v>
      </c>
      <c r="C49" s="7">
        <v>487852</v>
      </c>
      <c r="D49" s="7"/>
      <c r="E49" s="7">
        <v>407391063</v>
      </c>
      <c r="F49" s="7"/>
      <c r="G49" s="7">
        <v>893761524.14579999</v>
      </c>
      <c r="H49" s="7"/>
      <c r="I49" s="7">
        <v>0</v>
      </c>
      <c r="J49" s="7"/>
      <c r="K49" s="7">
        <v>0</v>
      </c>
      <c r="L49" s="7"/>
      <c r="M49" s="7">
        <v>-487852</v>
      </c>
      <c r="N49" s="7"/>
      <c r="O49" s="7">
        <v>857344638</v>
      </c>
      <c r="P49" s="7"/>
      <c r="Q49" s="7">
        <v>0</v>
      </c>
      <c r="R49" s="7"/>
      <c r="S49" s="7">
        <v>0</v>
      </c>
      <c r="T49" s="7"/>
      <c r="U49" s="7">
        <v>0</v>
      </c>
      <c r="V49" s="7"/>
      <c r="W49" s="7">
        <v>0</v>
      </c>
      <c r="X49" s="7"/>
      <c r="Y49" s="10">
        <v>0</v>
      </c>
    </row>
    <row r="50" spans="1:25" x14ac:dyDescent="0.55000000000000004">
      <c r="A50" s="1" t="s">
        <v>56</v>
      </c>
      <c r="C50" s="7">
        <v>3384079</v>
      </c>
      <c r="D50" s="7"/>
      <c r="E50" s="7">
        <v>56910968674</v>
      </c>
      <c r="F50" s="7"/>
      <c r="G50" s="7">
        <v>48541708023.178497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3384079</v>
      </c>
      <c r="R50" s="7"/>
      <c r="S50" s="7">
        <v>14130</v>
      </c>
      <c r="T50" s="7"/>
      <c r="U50" s="7">
        <v>56910968674</v>
      </c>
      <c r="V50" s="7"/>
      <c r="W50" s="7">
        <v>47532524904.193497</v>
      </c>
      <c r="X50" s="7"/>
      <c r="Y50" s="10">
        <v>1.3723800225895377E-2</v>
      </c>
    </row>
    <row r="51" spans="1:25" x14ac:dyDescent="0.55000000000000004">
      <c r="A51" s="1" t="s">
        <v>57</v>
      </c>
      <c r="C51" s="7">
        <v>2479103</v>
      </c>
      <c r="D51" s="7"/>
      <c r="E51" s="7">
        <v>43371019915</v>
      </c>
      <c r="F51" s="7"/>
      <c r="G51" s="7">
        <v>34008062252.669998</v>
      </c>
      <c r="H51" s="7"/>
      <c r="I51" s="7">
        <v>0</v>
      </c>
      <c r="J51" s="7"/>
      <c r="K51" s="7">
        <v>0</v>
      </c>
      <c r="L51" s="7"/>
      <c r="M51" s="7">
        <v>-295027</v>
      </c>
      <c r="N51" s="7"/>
      <c r="O51" s="7">
        <v>4251540823</v>
      </c>
      <c r="P51" s="7"/>
      <c r="Q51" s="7">
        <v>2184076</v>
      </c>
      <c r="R51" s="7"/>
      <c r="S51" s="7">
        <v>14560</v>
      </c>
      <c r="T51" s="7"/>
      <c r="U51" s="7">
        <v>38209628116</v>
      </c>
      <c r="V51" s="7"/>
      <c r="W51" s="7">
        <v>31610935687.967999</v>
      </c>
      <c r="X51" s="7"/>
      <c r="Y51" s="10">
        <v>9.1268487674431541E-3</v>
      </c>
    </row>
    <row r="52" spans="1:25" x14ac:dyDescent="0.55000000000000004">
      <c r="A52" s="1" t="s">
        <v>58</v>
      </c>
      <c r="C52" s="7">
        <v>4142787</v>
      </c>
      <c r="D52" s="7"/>
      <c r="E52" s="7">
        <v>84283995836</v>
      </c>
      <c r="F52" s="7"/>
      <c r="G52" s="7">
        <v>127085720699.42101</v>
      </c>
      <c r="H52" s="7"/>
      <c r="I52" s="7">
        <v>0</v>
      </c>
      <c r="J52" s="7"/>
      <c r="K52" s="7">
        <v>0</v>
      </c>
      <c r="L52" s="7"/>
      <c r="M52" s="7">
        <v>-293888</v>
      </c>
      <c r="N52" s="7"/>
      <c r="O52" s="7">
        <v>10729582651</v>
      </c>
      <c r="P52" s="7"/>
      <c r="Q52" s="7">
        <v>3848899</v>
      </c>
      <c r="R52" s="7"/>
      <c r="S52" s="7">
        <v>36720</v>
      </c>
      <c r="T52" s="7"/>
      <c r="U52" s="7">
        <v>78304915817</v>
      </c>
      <c r="V52" s="7"/>
      <c r="W52" s="7">
        <v>140490648430.884</v>
      </c>
      <c r="X52" s="7"/>
      <c r="Y52" s="10">
        <v>4.0563079629330881E-2</v>
      </c>
    </row>
    <row r="53" spans="1:25" x14ac:dyDescent="0.55000000000000004">
      <c r="A53" s="1" t="s">
        <v>59</v>
      </c>
      <c r="C53" s="7">
        <v>621795</v>
      </c>
      <c r="D53" s="7"/>
      <c r="E53" s="7">
        <v>10805350054</v>
      </c>
      <c r="F53" s="7"/>
      <c r="G53" s="7">
        <v>2709729881.7839999</v>
      </c>
      <c r="H53" s="7"/>
      <c r="I53" s="7">
        <v>0</v>
      </c>
      <c r="J53" s="7"/>
      <c r="K53" s="7">
        <v>0</v>
      </c>
      <c r="L53" s="7"/>
      <c r="M53" s="7">
        <v>-621795</v>
      </c>
      <c r="N53" s="7"/>
      <c r="O53" s="7">
        <v>2556030567</v>
      </c>
      <c r="P53" s="7"/>
      <c r="Q53" s="7">
        <v>0</v>
      </c>
      <c r="R53" s="7"/>
      <c r="S53" s="7">
        <v>0</v>
      </c>
      <c r="T53" s="7"/>
      <c r="U53" s="7">
        <v>0</v>
      </c>
      <c r="V53" s="7"/>
      <c r="W53" s="7">
        <v>0</v>
      </c>
      <c r="X53" s="7"/>
      <c r="Y53" s="10">
        <v>0</v>
      </c>
    </row>
    <row r="54" spans="1:25" x14ac:dyDescent="0.55000000000000004">
      <c r="A54" s="1" t="s">
        <v>60</v>
      </c>
      <c r="C54" s="7">
        <v>715408</v>
      </c>
      <c r="D54" s="7"/>
      <c r="E54" s="7">
        <v>20151515415</v>
      </c>
      <c r="F54" s="7"/>
      <c r="G54" s="7">
        <v>32428500301.439999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715408</v>
      </c>
      <c r="R54" s="7"/>
      <c r="S54" s="7">
        <v>49500</v>
      </c>
      <c r="T54" s="7"/>
      <c r="U54" s="7">
        <v>20151515415</v>
      </c>
      <c r="V54" s="7"/>
      <c r="W54" s="7">
        <v>35201990458.800003</v>
      </c>
      <c r="X54" s="7"/>
      <c r="Y54" s="10">
        <v>1.0163673938722853E-2</v>
      </c>
    </row>
    <row r="55" spans="1:25" x14ac:dyDescent="0.55000000000000004">
      <c r="A55" s="1" t="s">
        <v>61</v>
      </c>
      <c r="C55" s="7">
        <v>5166679</v>
      </c>
      <c r="D55" s="7"/>
      <c r="E55" s="7">
        <v>102711850593</v>
      </c>
      <c r="F55" s="7"/>
      <c r="G55" s="7">
        <v>67999809321.737999</v>
      </c>
      <c r="H55" s="7"/>
      <c r="I55" s="7">
        <v>0</v>
      </c>
      <c r="J55" s="7"/>
      <c r="K55" s="7">
        <v>0</v>
      </c>
      <c r="L55" s="7"/>
      <c r="M55" s="7">
        <v>-775124</v>
      </c>
      <c r="N55" s="7"/>
      <c r="O55" s="7">
        <v>11128086640</v>
      </c>
      <c r="P55" s="7"/>
      <c r="Q55" s="7">
        <v>4391555</v>
      </c>
      <c r="R55" s="7"/>
      <c r="S55" s="7">
        <v>14880</v>
      </c>
      <c r="T55" s="7"/>
      <c r="U55" s="7">
        <v>87302644700</v>
      </c>
      <c r="V55" s="7"/>
      <c r="W55" s="7">
        <v>64957527686.519997</v>
      </c>
      <c r="X55" s="7"/>
      <c r="Y55" s="10">
        <v>1.8754823879747657E-2</v>
      </c>
    </row>
    <row r="56" spans="1:25" x14ac:dyDescent="0.55000000000000004">
      <c r="A56" s="1" t="s">
        <v>62</v>
      </c>
      <c r="C56" s="7">
        <v>12500000</v>
      </c>
      <c r="D56" s="7"/>
      <c r="E56" s="7">
        <v>39010252287</v>
      </c>
      <c r="F56" s="7"/>
      <c r="G56" s="7">
        <v>39264975000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12500000</v>
      </c>
      <c r="R56" s="7"/>
      <c r="S56" s="7">
        <v>3484</v>
      </c>
      <c r="T56" s="7"/>
      <c r="U56" s="7">
        <v>39010252287</v>
      </c>
      <c r="V56" s="7"/>
      <c r="W56" s="7">
        <v>43290877500</v>
      </c>
      <c r="X56" s="7"/>
      <c r="Y56" s="10">
        <v>1.2499133080163686E-2</v>
      </c>
    </row>
    <row r="57" spans="1:25" x14ac:dyDescent="0.55000000000000004">
      <c r="A57" s="1" t="s">
        <v>63</v>
      </c>
      <c r="C57" s="7">
        <v>4815427</v>
      </c>
      <c r="D57" s="7"/>
      <c r="E57" s="7">
        <v>84659030913</v>
      </c>
      <c r="F57" s="7"/>
      <c r="G57" s="7">
        <v>77067080870.535004</v>
      </c>
      <c r="H57" s="7"/>
      <c r="I57" s="7">
        <v>0</v>
      </c>
      <c r="J57" s="7"/>
      <c r="K57" s="7">
        <v>0</v>
      </c>
      <c r="L57" s="7"/>
      <c r="M57" s="7">
        <v>-1173523</v>
      </c>
      <c r="N57" s="7"/>
      <c r="O57" s="7">
        <v>21143076694</v>
      </c>
      <c r="P57" s="7"/>
      <c r="Q57" s="7">
        <v>3641904</v>
      </c>
      <c r="R57" s="7"/>
      <c r="S57" s="7">
        <v>17270</v>
      </c>
      <c r="T57" s="7"/>
      <c r="U57" s="7">
        <v>64027564594</v>
      </c>
      <c r="V57" s="7"/>
      <c r="W57" s="7">
        <v>62521452771.624001</v>
      </c>
      <c r="X57" s="7"/>
      <c r="Y57" s="10">
        <v>1.8051469586351006E-2</v>
      </c>
    </row>
    <row r="58" spans="1:25" x14ac:dyDescent="0.55000000000000004">
      <c r="A58" s="1" t="s">
        <v>64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3973047</v>
      </c>
      <c r="J58" s="7"/>
      <c r="K58" s="7">
        <v>17254778726</v>
      </c>
      <c r="L58" s="7"/>
      <c r="M58" s="7">
        <v>0</v>
      </c>
      <c r="N58" s="7"/>
      <c r="O58" s="7">
        <v>0</v>
      </c>
      <c r="P58" s="7"/>
      <c r="Q58" s="7">
        <v>3973047</v>
      </c>
      <c r="R58" s="7"/>
      <c r="S58" s="7">
        <v>4329</v>
      </c>
      <c r="T58" s="7"/>
      <c r="U58" s="7">
        <v>17254778726</v>
      </c>
      <c r="V58" s="7"/>
      <c r="W58" s="7">
        <v>17096984506.2451</v>
      </c>
      <c r="X58" s="7"/>
      <c r="Y58" s="10">
        <v>4.9363167705033031E-3</v>
      </c>
    </row>
    <row r="59" spans="1:25" x14ac:dyDescent="0.55000000000000004">
      <c r="A59" s="1" t="s">
        <v>65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2000000</v>
      </c>
      <c r="J59" s="7"/>
      <c r="K59" s="7">
        <v>18542816294</v>
      </c>
      <c r="L59" s="7"/>
      <c r="M59" s="7">
        <v>0</v>
      </c>
      <c r="N59" s="7"/>
      <c r="O59" s="7">
        <v>0</v>
      </c>
      <c r="P59" s="7"/>
      <c r="Q59" s="7">
        <v>2000000</v>
      </c>
      <c r="R59" s="7"/>
      <c r="S59" s="7">
        <v>15300</v>
      </c>
      <c r="T59" s="7"/>
      <c r="U59" s="7">
        <v>29489671175</v>
      </c>
      <c r="V59" s="7"/>
      <c r="W59" s="7">
        <v>30417930000</v>
      </c>
      <c r="X59" s="7"/>
      <c r="Y59" s="10">
        <v>8.7823989036282142E-3</v>
      </c>
    </row>
    <row r="60" spans="1:25" x14ac:dyDescent="0.55000000000000004">
      <c r="A60" s="1" t="s">
        <v>66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776959</v>
      </c>
      <c r="J60" s="7"/>
      <c r="K60" s="7">
        <v>10169895881</v>
      </c>
      <c r="L60" s="7"/>
      <c r="M60" s="7">
        <v>-776959</v>
      </c>
      <c r="N60" s="7"/>
      <c r="O60" s="7">
        <v>0</v>
      </c>
      <c r="P60" s="7"/>
      <c r="Q60" s="7">
        <v>0</v>
      </c>
      <c r="R60" s="7"/>
      <c r="S60" s="7">
        <v>0</v>
      </c>
      <c r="T60" s="7"/>
      <c r="U60" s="7">
        <v>0</v>
      </c>
      <c r="V60" s="7"/>
      <c r="W60" s="7">
        <v>0</v>
      </c>
      <c r="X60" s="7"/>
      <c r="Y60" s="10">
        <v>0</v>
      </c>
    </row>
    <row r="61" spans="1:25" ht="24.75" thickBot="1" x14ac:dyDescent="0.6">
      <c r="C61" s="7"/>
      <c r="D61" s="7"/>
      <c r="E61" s="8">
        <f>SUM(E9:E60)</f>
        <v>1936653710380</v>
      </c>
      <c r="F61" s="7"/>
      <c r="G61" s="8">
        <f>SUM(G9:G60)</f>
        <v>1963166846075.3108</v>
      </c>
      <c r="H61" s="7"/>
      <c r="I61" s="7"/>
      <c r="J61" s="7"/>
      <c r="K61" s="8">
        <f>SUM(K9:K60)</f>
        <v>61974641225</v>
      </c>
      <c r="L61" s="7"/>
      <c r="M61" s="7"/>
      <c r="N61" s="7"/>
      <c r="O61" s="8">
        <f>SUM(O9:O60)</f>
        <v>125023260605</v>
      </c>
      <c r="P61" s="7"/>
      <c r="Q61" s="7"/>
      <c r="R61" s="7"/>
      <c r="S61" s="7"/>
      <c r="T61" s="7"/>
      <c r="U61" s="8">
        <f>SUM(U9:U60)</f>
        <v>1849881877479</v>
      </c>
      <c r="V61" s="7"/>
      <c r="W61" s="8">
        <f>SUM(W9:W60)</f>
        <v>2074121240155.7251</v>
      </c>
      <c r="X61" s="7"/>
      <c r="Y61" s="11">
        <f>SUM(Y9:Y60)</f>
        <v>0.59884943207955421</v>
      </c>
    </row>
    <row r="62" spans="1:25" ht="24.75" thickTop="1" x14ac:dyDescent="0.55000000000000004"/>
    <row r="63" spans="1:25" x14ac:dyDescent="0.55000000000000004">
      <c r="Y63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2"/>
  <sheetViews>
    <sheetView rightToLeft="1" topLeftCell="J1" workbookViewId="0">
      <selection activeCell="AK25" sqref="AK2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2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 x14ac:dyDescent="0.55000000000000004">
      <c r="A6" s="21" t="s">
        <v>68</v>
      </c>
      <c r="B6" s="21" t="s">
        <v>68</v>
      </c>
      <c r="C6" s="21" t="s">
        <v>68</v>
      </c>
      <c r="D6" s="21" t="s">
        <v>68</v>
      </c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O6" s="21" t="s">
        <v>247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7" ht="24.75" x14ac:dyDescent="0.55000000000000004">
      <c r="A7" s="20" t="s">
        <v>69</v>
      </c>
      <c r="C7" s="20" t="s">
        <v>70</v>
      </c>
      <c r="E7" s="20" t="s">
        <v>71</v>
      </c>
      <c r="G7" s="20" t="s">
        <v>72</v>
      </c>
      <c r="I7" s="20" t="s">
        <v>73</v>
      </c>
      <c r="K7" s="20" t="s">
        <v>74</v>
      </c>
      <c r="M7" s="20" t="s">
        <v>67</v>
      </c>
      <c r="O7" s="20" t="s">
        <v>7</v>
      </c>
      <c r="Q7" s="20" t="s">
        <v>8</v>
      </c>
      <c r="S7" s="20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0" t="s">
        <v>7</v>
      </c>
      <c r="AE7" s="20" t="s">
        <v>75</v>
      </c>
      <c r="AG7" s="20" t="s">
        <v>8</v>
      </c>
      <c r="AI7" s="20" t="s">
        <v>9</v>
      </c>
      <c r="AK7" s="20" t="s">
        <v>13</v>
      </c>
    </row>
    <row r="8" spans="1:37" ht="24.75" x14ac:dyDescent="0.55000000000000004">
      <c r="A8" s="21" t="s">
        <v>69</v>
      </c>
      <c r="C8" s="21" t="s">
        <v>70</v>
      </c>
      <c r="E8" s="21" t="s">
        <v>71</v>
      </c>
      <c r="G8" s="21" t="s">
        <v>72</v>
      </c>
      <c r="I8" s="21" t="s">
        <v>73</v>
      </c>
      <c r="K8" s="21" t="s">
        <v>74</v>
      </c>
      <c r="M8" s="21" t="s">
        <v>67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75</v>
      </c>
      <c r="AG8" s="21" t="s">
        <v>8</v>
      </c>
      <c r="AI8" s="21" t="s">
        <v>9</v>
      </c>
      <c r="AK8" s="21" t="s">
        <v>13</v>
      </c>
    </row>
    <row r="9" spans="1:37" x14ac:dyDescent="0.55000000000000004">
      <c r="A9" s="1" t="s">
        <v>76</v>
      </c>
      <c r="C9" s="4" t="s">
        <v>77</v>
      </c>
      <c r="D9" s="4"/>
      <c r="E9" s="4" t="s">
        <v>77</v>
      </c>
      <c r="F9" s="4"/>
      <c r="G9" s="4" t="s">
        <v>78</v>
      </c>
      <c r="H9" s="4"/>
      <c r="I9" s="4" t="s">
        <v>79</v>
      </c>
      <c r="J9" s="4"/>
      <c r="K9" s="6">
        <v>0</v>
      </c>
      <c r="L9" s="4"/>
      <c r="M9" s="6">
        <v>0</v>
      </c>
      <c r="N9" s="4"/>
      <c r="O9" s="6">
        <v>5000</v>
      </c>
      <c r="P9" s="4"/>
      <c r="Q9" s="6">
        <v>3077447681</v>
      </c>
      <c r="R9" s="4"/>
      <c r="S9" s="6">
        <v>3070148434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6"/>
      <c r="AC9" s="6">
        <v>5000</v>
      </c>
      <c r="AD9" s="4"/>
      <c r="AE9" s="6">
        <v>608049</v>
      </c>
      <c r="AF9" s="4"/>
      <c r="AG9" s="6">
        <v>3077447681</v>
      </c>
      <c r="AH9" s="4"/>
      <c r="AI9" s="6">
        <v>3039693955</v>
      </c>
      <c r="AJ9" s="4"/>
      <c r="AK9" s="10">
        <v>8.7763384483287689E-4</v>
      </c>
    </row>
    <row r="10" spans="1:37" x14ac:dyDescent="0.55000000000000004">
      <c r="A10" s="1" t="s">
        <v>80</v>
      </c>
      <c r="C10" s="4" t="s">
        <v>77</v>
      </c>
      <c r="D10" s="4"/>
      <c r="E10" s="4" t="s">
        <v>77</v>
      </c>
      <c r="F10" s="4"/>
      <c r="G10" s="4" t="s">
        <v>81</v>
      </c>
      <c r="H10" s="4"/>
      <c r="I10" s="4" t="s">
        <v>82</v>
      </c>
      <c r="J10" s="4"/>
      <c r="K10" s="6">
        <v>0</v>
      </c>
      <c r="L10" s="4"/>
      <c r="M10" s="6">
        <v>0</v>
      </c>
      <c r="N10" s="4"/>
      <c r="O10" s="6">
        <v>10000</v>
      </c>
      <c r="P10" s="4"/>
      <c r="Q10" s="6">
        <v>6205264491</v>
      </c>
      <c r="R10" s="4"/>
      <c r="S10" s="6">
        <v>6188578116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6"/>
      <c r="AC10" s="6">
        <v>10000</v>
      </c>
      <c r="AD10" s="4"/>
      <c r="AE10" s="6">
        <v>613440</v>
      </c>
      <c r="AF10" s="4"/>
      <c r="AG10" s="6">
        <v>6205264491</v>
      </c>
      <c r="AH10" s="4"/>
      <c r="AI10" s="6">
        <v>6133288140</v>
      </c>
      <c r="AJ10" s="4"/>
      <c r="AK10" s="10">
        <v>1.7708300017907836E-3</v>
      </c>
    </row>
    <row r="11" spans="1:37" x14ac:dyDescent="0.55000000000000004">
      <c r="A11" s="1" t="s">
        <v>83</v>
      </c>
      <c r="C11" s="4" t="s">
        <v>77</v>
      </c>
      <c r="D11" s="4"/>
      <c r="E11" s="4" t="s">
        <v>77</v>
      </c>
      <c r="F11" s="4"/>
      <c r="G11" s="4" t="s">
        <v>84</v>
      </c>
      <c r="H11" s="4"/>
      <c r="I11" s="4" t="s">
        <v>85</v>
      </c>
      <c r="J11" s="4"/>
      <c r="K11" s="6">
        <v>0</v>
      </c>
      <c r="L11" s="4"/>
      <c r="M11" s="6">
        <v>0</v>
      </c>
      <c r="N11" s="4"/>
      <c r="O11" s="6">
        <v>54500</v>
      </c>
      <c r="P11" s="4"/>
      <c r="Q11" s="6">
        <v>40640958822</v>
      </c>
      <c r="R11" s="4"/>
      <c r="S11" s="6">
        <v>43940834280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54500</v>
      </c>
      <c r="AD11" s="4"/>
      <c r="AE11" s="6">
        <v>810550</v>
      </c>
      <c r="AF11" s="4"/>
      <c r="AG11" s="6">
        <v>40640958822</v>
      </c>
      <c r="AH11" s="4"/>
      <c r="AI11" s="6">
        <v>44166968285</v>
      </c>
      <c r="AJ11" s="4"/>
      <c r="AK11" s="10">
        <v>1.2752081875484825E-2</v>
      </c>
    </row>
    <row r="12" spans="1:37" x14ac:dyDescent="0.55000000000000004">
      <c r="A12" s="1" t="s">
        <v>86</v>
      </c>
      <c r="C12" s="4" t="s">
        <v>77</v>
      </c>
      <c r="D12" s="4"/>
      <c r="E12" s="4" t="s">
        <v>77</v>
      </c>
      <c r="F12" s="4"/>
      <c r="G12" s="4" t="s">
        <v>87</v>
      </c>
      <c r="H12" s="4"/>
      <c r="I12" s="4" t="s">
        <v>88</v>
      </c>
      <c r="J12" s="4"/>
      <c r="K12" s="6">
        <v>0</v>
      </c>
      <c r="L12" s="4"/>
      <c r="M12" s="6">
        <v>0</v>
      </c>
      <c r="N12" s="4"/>
      <c r="O12" s="6">
        <v>13200</v>
      </c>
      <c r="P12" s="4"/>
      <c r="Q12" s="6">
        <v>9686585507</v>
      </c>
      <c r="R12" s="4"/>
      <c r="S12" s="6">
        <v>10492097962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6"/>
      <c r="AC12" s="6">
        <v>13200</v>
      </c>
      <c r="AD12" s="4"/>
      <c r="AE12" s="6">
        <v>794950</v>
      </c>
      <c r="AF12" s="4"/>
      <c r="AG12" s="6">
        <v>9686585507</v>
      </c>
      <c r="AH12" s="4"/>
      <c r="AI12" s="6">
        <v>10491438082</v>
      </c>
      <c r="AJ12" s="4"/>
      <c r="AK12" s="10">
        <v>3.0291342740561274E-3</v>
      </c>
    </row>
    <row r="13" spans="1:37" x14ac:dyDescent="0.55000000000000004">
      <c r="A13" s="1" t="s">
        <v>89</v>
      </c>
      <c r="C13" s="4" t="s">
        <v>77</v>
      </c>
      <c r="D13" s="4"/>
      <c r="E13" s="4" t="s">
        <v>77</v>
      </c>
      <c r="F13" s="4"/>
      <c r="G13" s="4" t="s">
        <v>90</v>
      </c>
      <c r="H13" s="4"/>
      <c r="I13" s="4" t="s">
        <v>91</v>
      </c>
      <c r="J13" s="4"/>
      <c r="K13" s="6">
        <v>0</v>
      </c>
      <c r="L13" s="4"/>
      <c r="M13" s="6">
        <v>0</v>
      </c>
      <c r="N13" s="4"/>
      <c r="O13" s="6">
        <v>15000</v>
      </c>
      <c r="P13" s="4"/>
      <c r="Q13" s="6">
        <v>10697088493</v>
      </c>
      <c r="R13" s="4"/>
      <c r="S13" s="6">
        <v>11578051097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6"/>
      <c r="AC13" s="6">
        <v>15000</v>
      </c>
      <c r="AD13" s="4"/>
      <c r="AE13" s="6">
        <v>771550</v>
      </c>
      <c r="AF13" s="4"/>
      <c r="AG13" s="6">
        <v>10697088493</v>
      </c>
      <c r="AH13" s="4"/>
      <c r="AI13" s="6">
        <v>11571152348</v>
      </c>
      <c r="AJ13" s="4"/>
      <c r="AK13" s="10">
        <v>3.34087413886449E-3</v>
      </c>
    </row>
    <row r="14" spans="1:37" x14ac:dyDescent="0.55000000000000004">
      <c r="A14" s="1" t="s">
        <v>92</v>
      </c>
      <c r="C14" s="4" t="s">
        <v>77</v>
      </c>
      <c r="D14" s="4"/>
      <c r="E14" s="4" t="s">
        <v>77</v>
      </c>
      <c r="F14" s="4"/>
      <c r="G14" s="4" t="s">
        <v>93</v>
      </c>
      <c r="H14" s="4"/>
      <c r="I14" s="4" t="s">
        <v>94</v>
      </c>
      <c r="J14" s="4"/>
      <c r="K14" s="6">
        <v>0</v>
      </c>
      <c r="L14" s="4"/>
      <c r="M14" s="6">
        <v>0</v>
      </c>
      <c r="N14" s="4"/>
      <c r="O14" s="6">
        <v>79332</v>
      </c>
      <c r="P14" s="4"/>
      <c r="Q14" s="6">
        <v>48963775863</v>
      </c>
      <c r="R14" s="4"/>
      <c r="S14" s="6">
        <v>51090066086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6"/>
      <c r="AC14" s="6">
        <v>79332</v>
      </c>
      <c r="AD14" s="4"/>
      <c r="AE14" s="6">
        <v>641010</v>
      </c>
      <c r="AF14" s="4"/>
      <c r="AG14" s="6">
        <v>48963775863</v>
      </c>
      <c r="AH14" s="4"/>
      <c r="AI14" s="6">
        <v>50843388285</v>
      </c>
      <c r="AJ14" s="4"/>
      <c r="AK14" s="10">
        <v>1.4679727303301955E-2</v>
      </c>
    </row>
    <row r="15" spans="1:37" x14ac:dyDescent="0.55000000000000004">
      <c r="A15" s="1" t="s">
        <v>95</v>
      </c>
      <c r="C15" s="4" t="s">
        <v>77</v>
      </c>
      <c r="D15" s="4"/>
      <c r="E15" s="4" t="s">
        <v>77</v>
      </c>
      <c r="F15" s="4"/>
      <c r="G15" s="4" t="s">
        <v>93</v>
      </c>
      <c r="H15" s="4"/>
      <c r="I15" s="4" t="s">
        <v>96</v>
      </c>
      <c r="J15" s="4"/>
      <c r="K15" s="6">
        <v>0</v>
      </c>
      <c r="L15" s="4"/>
      <c r="M15" s="6">
        <v>0</v>
      </c>
      <c r="N15" s="4"/>
      <c r="O15" s="6">
        <v>16625</v>
      </c>
      <c r="P15" s="4"/>
      <c r="Q15" s="6">
        <v>9671480926</v>
      </c>
      <c r="R15" s="4"/>
      <c r="S15" s="6">
        <v>10330564745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6"/>
      <c r="AC15" s="6">
        <v>16625</v>
      </c>
      <c r="AD15" s="4"/>
      <c r="AE15" s="6">
        <v>616460</v>
      </c>
      <c r="AF15" s="4"/>
      <c r="AG15" s="6">
        <v>9671480926</v>
      </c>
      <c r="AH15" s="4"/>
      <c r="AI15" s="6">
        <v>10246789932</v>
      </c>
      <c r="AJ15" s="4"/>
      <c r="AK15" s="10">
        <v>2.9584983812016605E-3</v>
      </c>
    </row>
    <row r="16" spans="1:37" x14ac:dyDescent="0.55000000000000004">
      <c r="A16" s="1" t="s">
        <v>97</v>
      </c>
      <c r="C16" s="4" t="s">
        <v>77</v>
      </c>
      <c r="D16" s="4"/>
      <c r="E16" s="4" t="s">
        <v>77</v>
      </c>
      <c r="F16" s="4"/>
      <c r="G16" s="4" t="s">
        <v>98</v>
      </c>
      <c r="H16" s="4"/>
      <c r="I16" s="4" t="s">
        <v>99</v>
      </c>
      <c r="J16" s="4"/>
      <c r="K16" s="6">
        <v>0</v>
      </c>
      <c r="L16" s="4"/>
      <c r="M16" s="6">
        <v>0</v>
      </c>
      <c r="N16" s="4"/>
      <c r="O16" s="6">
        <v>91108</v>
      </c>
      <c r="P16" s="4"/>
      <c r="Q16" s="6">
        <v>73843465286</v>
      </c>
      <c r="R16" s="4"/>
      <c r="S16" s="6">
        <v>87026073624</v>
      </c>
      <c r="T16" s="4"/>
      <c r="U16" s="6">
        <v>0</v>
      </c>
      <c r="V16" s="4"/>
      <c r="W16" s="6">
        <v>0</v>
      </c>
      <c r="X16" s="4"/>
      <c r="Y16" s="6">
        <v>0</v>
      </c>
      <c r="Z16" s="4"/>
      <c r="AA16" s="6">
        <v>0</v>
      </c>
      <c r="AB16" s="6"/>
      <c r="AC16" s="6">
        <v>91108</v>
      </c>
      <c r="AD16" s="4"/>
      <c r="AE16" s="6">
        <v>970060</v>
      </c>
      <c r="AF16" s="4"/>
      <c r="AG16" s="6">
        <v>73843465286</v>
      </c>
      <c r="AH16" s="4"/>
      <c r="AI16" s="6">
        <v>88364207563</v>
      </c>
      <c r="AJ16" s="4"/>
      <c r="AK16" s="10">
        <v>2.5512903725574593E-2</v>
      </c>
    </row>
    <row r="17" spans="1:37" x14ac:dyDescent="0.55000000000000004">
      <c r="A17" s="1" t="s">
        <v>100</v>
      </c>
      <c r="C17" s="4" t="s">
        <v>77</v>
      </c>
      <c r="D17" s="4"/>
      <c r="E17" s="4" t="s">
        <v>77</v>
      </c>
      <c r="F17" s="4"/>
      <c r="G17" s="4" t="s">
        <v>93</v>
      </c>
      <c r="H17" s="4"/>
      <c r="I17" s="4" t="s">
        <v>101</v>
      </c>
      <c r="J17" s="4"/>
      <c r="K17" s="6">
        <v>0</v>
      </c>
      <c r="L17" s="4"/>
      <c r="M17" s="6">
        <v>0</v>
      </c>
      <c r="N17" s="4"/>
      <c r="O17" s="6">
        <v>13500</v>
      </c>
      <c r="P17" s="4"/>
      <c r="Q17" s="6">
        <v>9333822439</v>
      </c>
      <c r="R17" s="4"/>
      <c r="S17" s="6">
        <v>9366222064</v>
      </c>
      <c r="T17" s="4"/>
      <c r="U17" s="6">
        <v>0</v>
      </c>
      <c r="V17" s="4"/>
      <c r="W17" s="6">
        <v>0</v>
      </c>
      <c r="X17" s="4"/>
      <c r="Y17" s="6">
        <v>0</v>
      </c>
      <c r="Z17" s="4"/>
      <c r="AA17" s="6">
        <v>0</v>
      </c>
      <c r="AB17" s="6"/>
      <c r="AC17" s="6">
        <v>13500</v>
      </c>
      <c r="AD17" s="4"/>
      <c r="AE17" s="6">
        <v>693380</v>
      </c>
      <c r="AF17" s="4"/>
      <c r="AG17" s="6">
        <v>9333822439</v>
      </c>
      <c r="AH17" s="4"/>
      <c r="AI17" s="6">
        <v>9358933385</v>
      </c>
      <c r="AJ17" s="4"/>
      <c r="AK17" s="10">
        <v>2.7021525231846317E-3</v>
      </c>
    </row>
    <row r="18" spans="1:37" x14ac:dyDescent="0.55000000000000004">
      <c r="A18" s="1" t="s">
        <v>102</v>
      </c>
      <c r="C18" s="4" t="s">
        <v>77</v>
      </c>
      <c r="D18" s="4"/>
      <c r="E18" s="4" t="s">
        <v>77</v>
      </c>
      <c r="F18" s="4"/>
      <c r="G18" s="4" t="s">
        <v>103</v>
      </c>
      <c r="H18" s="4"/>
      <c r="I18" s="4" t="s">
        <v>104</v>
      </c>
      <c r="J18" s="4"/>
      <c r="K18" s="6">
        <v>0</v>
      </c>
      <c r="L18" s="4"/>
      <c r="M18" s="6">
        <v>0</v>
      </c>
      <c r="N18" s="4"/>
      <c r="O18" s="6">
        <v>137573</v>
      </c>
      <c r="P18" s="4"/>
      <c r="Q18" s="6">
        <v>106651188211</v>
      </c>
      <c r="R18" s="4"/>
      <c r="S18" s="6">
        <v>129962289114</v>
      </c>
      <c r="T18" s="4"/>
      <c r="U18" s="6">
        <v>0</v>
      </c>
      <c r="V18" s="4"/>
      <c r="W18" s="6">
        <v>0</v>
      </c>
      <c r="X18" s="4"/>
      <c r="Y18" s="6">
        <v>0</v>
      </c>
      <c r="Z18" s="4"/>
      <c r="AA18" s="6">
        <v>0</v>
      </c>
      <c r="AB18" s="6"/>
      <c r="AC18" s="6">
        <v>137573</v>
      </c>
      <c r="AD18" s="4"/>
      <c r="AE18" s="6">
        <v>957530</v>
      </c>
      <c r="AF18" s="4"/>
      <c r="AG18" s="6">
        <v>106651188211</v>
      </c>
      <c r="AH18" s="4"/>
      <c r="AI18" s="6">
        <v>131706398577</v>
      </c>
      <c r="AJ18" s="4"/>
      <c r="AK18" s="10">
        <v>3.8026852269811437E-2</v>
      </c>
    </row>
    <row r="19" spans="1:37" x14ac:dyDescent="0.55000000000000004">
      <c r="A19" s="1" t="s">
        <v>105</v>
      </c>
      <c r="C19" s="4" t="s">
        <v>77</v>
      </c>
      <c r="D19" s="4"/>
      <c r="E19" s="4" t="s">
        <v>77</v>
      </c>
      <c r="F19" s="4"/>
      <c r="G19" s="4" t="s">
        <v>106</v>
      </c>
      <c r="H19" s="4"/>
      <c r="I19" s="4" t="s">
        <v>107</v>
      </c>
      <c r="J19" s="4"/>
      <c r="K19" s="6">
        <v>0</v>
      </c>
      <c r="L19" s="4"/>
      <c r="M19" s="6">
        <v>0</v>
      </c>
      <c r="N19" s="4"/>
      <c r="O19" s="6">
        <v>4000</v>
      </c>
      <c r="P19" s="4"/>
      <c r="Q19" s="6">
        <v>2712491550</v>
      </c>
      <c r="R19" s="4"/>
      <c r="S19" s="6">
        <v>2718867116</v>
      </c>
      <c r="T19" s="4"/>
      <c r="U19" s="6">
        <v>0</v>
      </c>
      <c r="V19" s="4"/>
      <c r="W19" s="6">
        <v>0</v>
      </c>
      <c r="X19" s="4"/>
      <c r="Y19" s="6">
        <v>0</v>
      </c>
      <c r="Z19" s="4"/>
      <c r="AA19" s="6">
        <v>0</v>
      </c>
      <c r="AB19" s="6"/>
      <c r="AC19" s="6">
        <v>4000</v>
      </c>
      <c r="AD19" s="4"/>
      <c r="AE19" s="6">
        <v>677820</v>
      </c>
      <c r="AF19" s="4"/>
      <c r="AG19" s="6">
        <v>2712491550</v>
      </c>
      <c r="AH19" s="4"/>
      <c r="AI19" s="6">
        <v>2710788580</v>
      </c>
      <c r="AJ19" s="4"/>
      <c r="AK19" s="10">
        <v>7.8267083437169734E-4</v>
      </c>
    </row>
    <row r="20" spans="1:37" x14ac:dyDescent="0.55000000000000004">
      <c r="A20" s="1" t="s">
        <v>108</v>
      </c>
      <c r="C20" s="4" t="s">
        <v>77</v>
      </c>
      <c r="D20" s="4"/>
      <c r="E20" s="4" t="s">
        <v>77</v>
      </c>
      <c r="F20" s="4"/>
      <c r="G20" s="4" t="s">
        <v>109</v>
      </c>
      <c r="H20" s="4"/>
      <c r="I20" s="4" t="s">
        <v>110</v>
      </c>
      <c r="J20" s="4"/>
      <c r="K20" s="6">
        <v>0</v>
      </c>
      <c r="L20" s="4"/>
      <c r="M20" s="6">
        <v>0</v>
      </c>
      <c r="N20" s="4"/>
      <c r="O20" s="6">
        <v>365572</v>
      </c>
      <c r="P20" s="4"/>
      <c r="Q20" s="6">
        <v>296233957389</v>
      </c>
      <c r="R20" s="4"/>
      <c r="S20" s="6">
        <v>339156431272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6"/>
      <c r="AC20" s="6">
        <v>365572</v>
      </c>
      <c r="AD20" s="4"/>
      <c r="AE20" s="6">
        <v>937250</v>
      </c>
      <c r="AF20" s="4"/>
      <c r="AG20" s="6">
        <v>296233957389</v>
      </c>
      <c r="AH20" s="4"/>
      <c r="AI20" s="6">
        <v>342570254885</v>
      </c>
      <c r="AJ20" s="4"/>
      <c r="AK20" s="10">
        <v>9.8908394848619283E-2</v>
      </c>
    </row>
    <row r="21" spans="1:37" x14ac:dyDescent="0.55000000000000004">
      <c r="A21" s="1" t="s">
        <v>111</v>
      </c>
      <c r="C21" s="4" t="s">
        <v>77</v>
      </c>
      <c r="D21" s="4"/>
      <c r="E21" s="4" t="s">
        <v>77</v>
      </c>
      <c r="F21" s="4"/>
      <c r="G21" s="4" t="s">
        <v>93</v>
      </c>
      <c r="H21" s="4"/>
      <c r="I21" s="4" t="s">
        <v>96</v>
      </c>
      <c r="J21" s="4"/>
      <c r="K21" s="6">
        <v>0</v>
      </c>
      <c r="L21" s="4"/>
      <c r="M21" s="6">
        <v>0</v>
      </c>
      <c r="N21" s="4"/>
      <c r="O21" s="6">
        <v>76816</v>
      </c>
      <c r="P21" s="4"/>
      <c r="Q21" s="6">
        <v>49071209740</v>
      </c>
      <c r="R21" s="4"/>
      <c r="S21" s="6">
        <v>51123302621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6"/>
      <c r="AC21" s="6">
        <v>76816</v>
      </c>
      <c r="AD21" s="4"/>
      <c r="AE21" s="6">
        <v>662330</v>
      </c>
      <c r="AF21" s="4"/>
      <c r="AG21" s="6">
        <v>49071209740</v>
      </c>
      <c r="AH21" s="4"/>
      <c r="AI21" s="6">
        <v>50868319725</v>
      </c>
      <c r="AJ21" s="4"/>
      <c r="AK21" s="10">
        <v>1.4686925618615385E-2</v>
      </c>
    </row>
    <row r="22" spans="1:37" x14ac:dyDescent="0.55000000000000004">
      <c r="A22" s="1" t="s">
        <v>112</v>
      </c>
      <c r="C22" s="4" t="s">
        <v>77</v>
      </c>
      <c r="D22" s="4"/>
      <c r="E22" s="4" t="s">
        <v>77</v>
      </c>
      <c r="F22" s="4"/>
      <c r="G22" s="4" t="s">
        <v>113</v>
      </c>
      <c r="H22" s="4"/>
      <c r="I22" s="4" t="s">
        <v>114</v>
      </c>
      <c r="J22" s="4"/>
      <c r="K22" s="6">
        <v>0</v>
      </c>
      <c r="L22" s="4"/>
      <c r="M22" s="6">
        <v>0</v>
      </c>
      <c r="N22" s="4"/>
      <c r="O22" s="6">
        <v>186529</v>
      </c>
      <c r="P22" s="4"/>
      <c r="Q22" s="6">
        <v>152496503268</v>
      </c>
      <c r="R22" s="4"/>
      <c r="S22" s="6">
        <v>166726701307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6"/>
      <c r="AC22" s="6">
        <v>186529</v>
      </c>
      <c r="AD22" s="4"/>
      <c r="AE22" s="6">
        <v>900370</v>
      </c>
      <c r="AF22" s="4"/>
      <c r="AG22" s="6">
        <v>152496503268</v>
      </c>
      <c r="AH22" s="4"/>
      <c r="AI22" s="6">
        <v>167914675677</v>
      </c>
      <c r="AJ22" s="4"/>
      <c r="AK22" s="10">
        <v>4.848106572566812E-2</v>
      </c>
    </row>
    <row r="23" spans="1:37" x14ac:dyDescent="0.55000000000000004">
      <c r="A23" s="1" t="s">
        <v>115</v>
      </c>
      <c r="C23" s="4" t="s">
        <v>77</v>
      </c>
      <c r="D23" s="4"/>
      <c r="E23" s="4" t="s">
        <v>77</v>
      </c>
      <c r="F23" s="4"/>
      <c r="G23" s="4" t="s">
        <v>93</v>
      </c>
      <c r="H23" s="4"/>
      <c r="I23" s="4" t="s">
        <v>116</v>
      </c>
      <c r="J23" s="4"/>
      <c r="K23" s="6">
        <v>0</v>
      </c>
      <c r="L23" s="4"/>
      <c r="M23" s="6">
        <v>0</v>
      </c>
      <c r="N23" s="4"/>
      <c r="O23" s="6">
        <v>14800</v>
      </c>
      <c r="P23" s="4"/>
      <c r="Q23" s="6">
        <v>9695811038</v>
      </c>
      <c r="R23" s="4"/>
      <c r="S23" s="6">
        <v>9696830130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6"/>
      <c r="AC23" s="6">
        <v>14800</v>
      </c>
      <c r="AD23" s="4"/>
      <c r="AE23" s="6">
        <v>651830</v>
      </c>
      <c r="AF23" s="4"/>
      <c r="AG23" s="6">
        <v>9695811038</v>
      </c>
      <c r="AH23" s="4"/>
      <c r="AI23" s="6">
        <v>9645335466</v>
      </c>
      <c r="AJ23" s="4"/>
      <c r="AK23" s="10">
        <v>2.7848437951472943E-3</v>
      </c>
    </row>
    <row r="24" spans="1:37" x14ac:dyDescent="0.55000000000000004">
      <c r="A24" s="1" t="s">
        <v>117</v>
      </c>
      <c r="C24" s="4" t="s">
        <v>77</v>
      </c>
      <c r="D24" s="4"/>
      <c r="E24" s="4" t="s">
        <v>77</v>
      </c>
      <c r="F24" s="4"/>
      <c r="G24" s="4" t="s">
        <v>118</v>
      </c>
      <c r="H24" s="4"/>
      <c r="I24" s="4" t="s">
        <v>119</v>
      </c>
      <c r="J24" s="4"/>
      <c r="K24" s="6">
        <v>0</v>
      </c>
      <c r="L24" s="4"/>
      <c r="M24" s="6">
        <v>0</v>
      </c>
      <c r="N24" s="4"/>
      <c r="O24" s="6">
        <v>4000</v>
      </c>
      <c r="P24" s="4"/>
      <c r="Q24" s="6">
        <v>2546701505</v>
      </c>
      <c r="R24" s="4"/>
      <c r="S24" s="6">
        <v>2546658334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6"/>
      <c r="AC24" s="6">
        <v>4000</v>
      </c>
      <c r="AD24" s="4"/>
      <c r="AE24" s="6">
        <v>632800</v>
      </c>
      <c r="AF24" s="4"/>
      <c r="AG24" s="6">
        <v>2546701505</v>
      </c>
      <c r="AH24" s="4"/>
      <c r="AI24" s="6">
        <v>2530741220</v>
      </c>
      <c r="AJ24" s="4"/>
      <c r="AK24" s="10">
        <v>7.3068676651878446E-4</v>
      </c>
    </row>
    <row r="25" spans="1:37" x14ac:dyDescent="0.55000000000000004">
      <c r="A25" s="1" t="s">
        <v>120</v>
      </c>
      <c r="C25" s="4" t="s">
        <v>77</v>
      </c>
      <c r="D25" s="4"/>
      <c r="E25" s="4" t="s">
        <v>77</v>
      </c>
      <c r="F25" s="4"/>
      <c r="G25" s="4" t="s">
        <v>121</v>
      </c>
      <c r="H25" s="4"/>
      <c r="I25" s="4" t="s">
        <v>122</v>
      </c>
      <c r="J25" s="4"/>
      <c r="K25" s="6">
        <v>0</v>
      </c>
      <c r="L25" s="4"/>
      <c r="M25" s="6">
        <v>0</v>
      </c>
      <c r="N25" s="4"/>
      <c r="O25" s="6">
        <v>112600</v>
      </c>
      <c r="P25" s="4"/>
      <c r="Q25" s="6">
        <v>68691388036</v>
      </c>
      <c r="R25" s="4"/>
      <c r="S25" s="6">
        <v>71320296852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6"/>
      <c r="AC25" s="6">
        <v>112600</v>
      </c>
      <c r="AD25" s="4"/>
      <c r="AE25" s="6">
        <v>629340</v>
      </c>
      <c r="AF25" s="4"/>
      <c r="AG25" s="6">
        <v>68691388036</v>
      </c>
      <c r="AH25" s="4"/>
      <c r="AI25" s="6">
        <v>70850839957</v>
      </c>
      <c r="AJ25" s="4"/>
      <c r="AK25" s="10">
        <v>2.0456366990110601E-2</v>
      </c>
    </row>
    <row r="26" spans="1:37" x14ac:dyDescent="0.55000000000000004">
      <c r="A26" s="1" t="s">
        <v>123</v>
      </c>
      <c r="C26" s="4" t="s">
        <v>77</v>
      </c>
      <c r="D26" s="4"/>
      <c r="E26" s="4" t="s">
        <v>77</v>
      </c>
      <c r="F26" s="4"/>
      <c r="G26" s="4" t="s">
        <v>124</v>
      </c>
      <c r="H26" s="4"/>
      <c r="I26" s="4" t="s">
        <v>125</v>
      </c>
      <c r="J26" s="4"/>
      <c r="K26" s="6">
        <v>0</v>
      </c>
      <c r="L26" s="4"/>
      <c r="M26" s="6">
        <v>0</v>
      </c>
      <c r="N26" s="4"/>
      <c r="O26" s="6">
        <v>66620</v>
      </c>
      <c r="P26" s="4"/>
      <c r="Q26" s="6">
        <v>53593538818</v>
      </c>
      <c r="R26" s="4"/>
      <c r="S26" s="6">
        <v>55884049179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6"/>
      <c r="AC26" s="6">
        <v>66620</v>
      </c>
      <c r="AD26" s="4"/>
      <c r="AE26" s="6">
        <v>839080</v>
      </c>
      <c r="AF26" s="4"/>
      <c r="AG26" s="6">
        <v>53593538818</v>
      </c>
      <c r="AH26" s="4"/>
      <c r="AI26" s="6">
        <v>55889377813</v>
      </c>
      <c r="AJ26" s="4"/>
      <c r="AK26" s="10">
        <v>1.6136627654457562E-2</v>
      </c>
    </row>
    <row r="27" spans="1:37" x14ac:dyDescent="0.55000000000000004">
      <c r="A27" s="1" t="s">
        <v>126</v>
      </c>
      <c r="C27" s="4" t="s">
        <v>77</v>
      </c>
      <c r="D27" s="4"/>
      <c r="E27" s="4" t="s">
        <v>77</v>
      </c>
      <c r="F27" s="4"/>
      <c r="G27" s="4" t="s">
        <v>127</v>
      </c>
      <c r="H27" s="4"/>
      <c r="I27" s="4" t="s">
        <v>128</v>
      </c>
      <c r="J27" s="4"/>
      <c r="K27" s="6">
        <v>0</v>
      </c>
      <c r="L27" s="4"/>
      <c r="M27" s="6">
        <v>0</v>
      </c>
      <c r="N27" s="4"/>
      <c r="O27" s="6">
        <v>16800</v>
      </c>
      <c r="P27" s="4"/>
      <c r="Q27" s="6">
        <v>13572029475</v>
      </c>
      <c r="R27" s="4"/>
      <c r="S27" s="6">
        <v>14770570348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6"/>
      <c r="AC27" s="6">
        <v>16800</v>
      </c>
      <c r="AD27" s="4"/>
      <c r="AE27" s="6">
        <v>884510</v>
      </c>
      <c r="AF27" s="4"/>
      <c r="AG27" s="6">
        <v>13572029475</v>
      </c>
      <c r="AH27" s="4"/>
      <c r="AI27" s="6">
        <v>14857074667</v>
      </c>
      <c r="AJ27" s="4"/>
      <c r="AK27" s="10">
        <v>4.2896001229072236E-3</v>
      </c>
    </row>
    <row r="28" spans="1:37" x14ac:dyDescent="0.55000000000000004">
      <c r="A28" s="1" t="s">
        <v>129</v>
      </c>
      <c r="C28" s="4" t="s">
        <v>77</v>
      </c>
      <c r="D28" s="4"/>
      <c r="E28" s="4" t="s">
        <v>77</v>
      </c>
      <c r="F28" s="4"/>
      <c r="G28" s="4" t="s">
        <v>130</v>
      </c>
      <c r="H28" s="4"/>
      <c r="I28" s="4" t="s">
        <v>131</v>
      </c>
      <c r="J28" s="4"/>
      <c r="K28" s="6">
        <v>18</v>
      </c>
      <c r="L28" s="4"/>
      <c r="M28" s="6">
        <v>18</v>
      </c>
      <c r="N28" s="4"/>
      <c r="O28" s="6">
        <v>25300</v>
      </c>
      <c r="P28" s="4"/>
      <c r="Q28" s="6">
        <v>25010040246</v>
      </c>
      <c r="R28" s="4"/>
      <c r="S28" s="6">
        <v>25000975751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6"/>
      <c r="AC28" s="6">
        <v>25300</v>
      </c>
      <c r="AD28" s="4"/>
      <c r="AE28" s="6">
        <v>988360</v>
      </c>
      <c r="AF28" s="4"/>
      <c r="AG28" s="6">
        <v>25010040246</v>
      </c>
      <c r="AH28" s="4"/>
      <c r="AI28" s="6">
        <v>25000975751</v>
      </c>
      <c r="AJ28" s="4"/>
      <c r="AK28" s="10">
        <v>7.2183919821374402E-3</v>
      </c>
    </row>
    <row r="29" spans="1:37" x14ac:dyDescent="0.55000000000000004">
      <c r="A29" s="1" t="s">
        <v>132</v>
      </c>
      <c r="C29" s="4" t="s">
        <v>77</v>
      </c>
      <c r="D29" s="4"/>
      <c r="E29" s="4" t="s">
        <v>77</v>
      </c>
      <c r="F29" s="4"/>
      <c r="G29" s="4" t="s">
        <v>133</v>
      </c>
      <c r="H29" s="4"/>
      <c r="I29" s="4" t="s">
        <v>134</v>
      </c>
      <c r="J29" s="4"/>
      <c r="K29" s="6">
        <v>15</v>
      </c>
      <c r="L29" s="4"/>
      <c r="M29" s="6">
        <v>15</v>
      </c>
      <c r="N29" s="4"/>
      <c r="O29" s="6">
        <v>50000</v>
      </c>
      <c r="P29" s="4"/>
      <c r="Q29" s="6">
        <v>46945633542</v>
      </c>
      <c r="R29" s="4"/>
      <c r="S29" s="6">
        <v>49241073437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6"/>
      <c r="AC29" s="6">
        <v>50000</v>
      </c>
      <c r="AD29" s="4"/>
      <c r="AE29" s="6">
        <v>949000</v>
      </c>
      <c r="AF29" s="4"/>
      <c r="AG29" s="6">
        <v>46945633542</v>
      </c>
      <c r="AH29" s="4"/>
      <c r="AI29" s="6">
        <v>47441399687</v>
      </c>
      <c r="AJ29" s="4"/>
      <c r="AK29" s="10">
        <v>1.3697490151292239E-2</v>
      </c>
    </row>
    <row r="30" spans="1:37" x14ac:dyDescent="0.55000000000000004">
      <c r="A30" s="1" t="s">
        <v>135</v>
      </c>
      <c r="C30" s="4" t="s">
        <v>77</v>
      </c>
      <c r="D30" s="4"/>
      <c r="E30" s="4" t="s">
        <v>77</v>
      </c>
      <c r="F30" s="4"/>
      <c r="G30" s="4" t="s">
        <v>136</v>
      </c>
      <c r="H30" s="4"/>
      <c r="I30" s="4" t="s">
        <v>137</v>
      </c>
      <c r="J30" s="4"/>
      <c r="K30" s="6">
        <v>18</v>
      </c>
      <c r="L30" s="4"/>
      <c r="M30" s="6">
        <v>18</v>
      </c>
      <c r="N30" s="4"/>
      <c r="O30" s="6">
        <v>50000</v>
      </c>
      <c r="P30" s="4"/>
      <c r="Q30" s="6">
        <v>50009012486</v>
      </c>
      <c r="R30" s="4"/>
      <c r="S30" s="6">
        <v>49990887509</v>
      </c>
      <c r="T30" s="4"/>
      <c r="U30" s="6">
        <v>0</v>
      </c>
      <c r="V30" s="4"/>
      <c r="W30" s="6">
        <v>0</v>
      </c>
      <c r="X30" s="4"/>
      <c r="Y30" s="6">
        <v>50000</v>
      </c>
      <c r="Z30" s="4"/>
      <c r="AA30" s="6">
        <v>50000000000</v>
      </c>
      <c r="AB30" s="6"/>
      <c r="AC30" s="6">
        <v>0</v>
      </c>
      <c r="AD30" s="4"/>
      <c r="AE30" s="6">
        <v>0</v>
      </c>
      <c r="AF30" s="4"/>
      <c r="AG30" s="6">
        <v>0</v>
      </c>
      <c r="AH30" s="4"/>
      <c r="AI30" s="6">
        <v>0</v>
      </c>
      <c r="AJ30" s="4"/>
      <c r="AK30" s="10">
        <v>0</v>
      </c>
    </row>
    <row r="31" spans="1:37" ht="24.75" thickBot="1" x14ac:dyDescent="0.6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2">
        <f>SUM(Q9:Q30)</f>
        <v>1089349394812</v>
      </c>
      <c r="R31" s="4"/>
      <c r="S31" s="12">
        <f>SUM(S9:S30)</f>
        <v>1201221569378</v>
      </c>
      <c r="T31" s="4"/>
      <c r="U31" s="4"/>
      <c r="V31" s="4"/>
      <c r="W31" s="12">
        <f>SUM(W9:W30)</f>
        <v>0</v>
      </c>
      <c r="X31" s="4"/>
      <c r="Y31" s="4"/>
      <c r="Z31" s="4"/>
      <c r="AA31" s="12">
        <f>SUM(AA9:AA30)</f>
        <v>50000000000</v>
      </c>
      <c r="AB31" s="4"/>
      <c r="AC31" s="4"/>
      <c r="AD31" s="4"/>
      <c r="AE31" s="6"/>
      <c r="AF31" s="4"/>
      <c r="AG31" s="12">
        <f>SUM(AG9:AG30)</f>
        <v>1039340382326</v>
      </c>
      <c r="AH31" s="4"/>
      <c r="AI31" s="12">
        <f>SUM(AI9:AI30)</f>
        <v>1156202041980</v>
      </c>
      <c r="AJ31" s="4"/>
      <c r="AK31" s="13">
        <f>SUM(AK9:AK30)</f>
        <v>0.33382375282794902</v>
      </c>
    </row>
    <row r="32" spans="1:37" ht="24.75" thickTop="1" x14ac:dyDescent="0.55000000000000004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G18" sqref="G18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0" t="s">
        <v>139</v>
      </c>
      <c r="C6" s="21" t="s">
        <v>140</v>
      </c>
      <c r="D6" s="21" t="s">
        <v>140</v>
      </c>
      <c r="E6" s="21" t="s">
        <v>140</v>
      </c>
      <c r="F6" s="21" t="s">
        <v>140</v>
      </c>
      <c r="G6" s="21" t="s">
        <v>140</v>
      </c>
      <c r="H6" s="21" t="s">
        <v>140</v>
      </c>
      <c r="I6" s="21" t="s">
        <v>140</v>
      </c>
      <c r="K6" s="21" t="s">
        <v>6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</row>
    <row r="7" spans="1:19" ht="24.75" x14ac:dyDescent="0.55000000000000004">
      <c r="A7" s="21" t="s">
        <v>139</v>
      </c>
      <c r="C7" s="21" t="s">
        <v>141</v>
      </c>
      <c r="E7" s="21" t="s">
        <v>142</v>
      </c>
      <c r="G7" s="21" t="s">
        <v>143</v>
      </c>
      <c r="I7" s="21" t="s">
        <v>74</v>
      </c>
      <c r="K7" s="21" t="s">
        <v>144</v>
      </c>
      <c r="M7" s="21" t="s">
        <v>145</v>
      </c>
      <c r="O7" s="21" t="s">
        <v>146</v>
      </c>
      <c r="Q7" s="21" t="s">
        <v>144</v>
      </c>
      <c r="S7" s="21" t="s">
        <v>138</v>
      </c>
    </row>
    <row r="8" spans="1:19" x14ac:dyDescent="0.55000000000000004">
      <c r="A8" s="1" t="s">
        <v>147</v>
      </c>
      <c r="C8" s="4" t="s">
        <v>148</v>
      </c>
      <c r="D8" s="4"/>
      <c r="E8" s="4" t="s">
        <v>149</v>
      </c>
      <c r="F8" s="4"/>
      <c r="G8" s="4" t="s">
        <v>150</v>
      </c>
      <c r="H8" s="4"/>
      <c r="I8" s="6">
        <v>8</v>
      </c>
      <c r="J8" s="4"/>
      <c r="K8" s="6">
        <v>8317243269</v>
      </c>
      <c r="L8" s="4"/>
      <c r="M8" s="6">
        <v>98093360481</v>
      </c>
      <c r="N8" s="4"/>
      <c r="O8" s="6">
        <v>50005377110</v>
      </c>
      <c r="P8" s="4"/>
      <c r="Q8" s="6">
        <v>56405226640</v>
      </c>
      <c r="R8" s="4"/>
      <c r="S8" s="10">
        <v>1.6285565802868142E-2</v>
      </c>
    </row>
    <row r="9" spans="1:19" x14ac:dyDescent="0.55000000000000004">
      <c r="A9" s="1" t="s">
        <v>151</v>
      </c>
      <c r="C9" s="4" t="s">
        <v>152</v>
      </c>
      <c r="D9" s="4"/>
      <c r="E9" s="4" t="s">
        <v>149</v>
      </c>
      <c r="F9" s="4"/>
      <c r="G9" s="4" t="s">
        <v>153</v>
      </c>
      <c r="H9" s="4"/>
      <c r="I9" s="6">
        <v>8</v>
      </c>
      <c r="J9" s="4"/>
      <c r="K9" s="6">
        <v>15043828410</v>
      </c>
      <c r="L9" s="4"/>
      <c r="M9" s="6">
        <v>3229680419</v>
      </c>
      <c r="N9" s="4"/>
      <c r="O9" s="6">
        <v>15437834183</v>
      </c>
      <c r="P9" s="4"/>
      <c r="Q9" s="6">
        <v>2835674646</v>
      </c>
      <c r="R9" s="4"/>
      <c r="S9" s="10">
        <v>8.1872849013975399E-4</v>
      </c>
    </row>
    <row r="10" spans="1:19" x14ac:dyDescent="0.55000000000000004">
      <c r="A10" s="1" t="s">
        <v>154</v>
      </c>
      <c r="C10" s="4" t="s">
        <v>155</v>
      </c>
      <c r="D10" s="4"/>
      <c r="E10" s="4" t="s">
        <v>149</v>
      </c>
      <c r="F10" s="4"/>
      <c r="G10" s="4" t="s">
        <v>156</v>
      </c>
      <c r="H10" s="4"/>
      <c r="I10" s="6">
        <v>8</v>
      </c>
      <c r="J10" s="4"/>
      <c r="K10" s="6">
        <v>28493285326</v>
      </c>
      <c r="L10" s="4"/>
      <c r="M10" s="6">
        <v>134236948643</v>
      </c>
      <c r="N10" s="4"/>
      <c r="O10" s="6">
        <v>91357476958</v>
      </c>
      <c r="P10" s="4"/>
      <c r="Q10" s="6">
        <v>71372757011</v>
      </c>
      <c r="R10" s="4"/>
      <c r="S10" s="10">
        <v>2.0607057183783688E-2</v>
      </c>
    </row>
    <row r="11" spans="1:19" ht="24.75" thickBot="1" x14ac:dyDescent="0.6">
      <c r="C11" s="4"/>
      <c r="D11" s="4"/>
      <c r="E11" s="4"/>
      <c r="F11" s="4"/>
      <c r="G11" s="4"/>
      <c r="H11" s="4"/>
      <c r="I11" s="4"/>
      <c r="J11" s="4"/>
      <c r="K11" s="12">
        <f>SUM(K8:K10)</f>
        <v>51854357005</v>
      </c>
      <c r="L11" s="4"/>
      <c r="M11" s="12">
        <f>SUM(M8:M10)</f>
        <v>235559989543</v>
      </c>
      <c r="N11" s="4"/>
      <c r="O11" s="12">
        <f>SUM(O8:O10)</f>
        <v>156800688251</v>
      </c>
      <c r="P11" s="4"/>
      <c r="Q11" s="12">
        <f>SUM(Q8:Q10)</f>
        <v>130613658297</v>
      </c>
      <c r="R11" s="4"/>
      <c r="S11" s="13">
        <f>SUM(S8:S10)</f>
        <v>3.7711351476791583E-2</v>
      </c>
    </row>
    <row r="12" spans="1:19" ht="24.75" thickTop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workbookViewId="0">
      <selection activeCell="O18" sqref="O18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1" t="s">
        <v>158</v>
      </c>
      <c r="B6" s="21" t="s">
        <v>158</v>
      </c>
      <c r="C6" s="21" t="s">
        <v>158</v>
      </c>
      <c r="D6" s="21" t="s">
        <v>158</v>
      </c>
      <c r="E6" s="21" t="s">
        <v>158</v>
      </c>
      <c r="F6" s="21" t="s">
        <v>158</v>
      </c>
      <c r="G6" s="21" t="s">
        <v>158</v>
      </c>
      <c r="I6" s="21" t="s">
        <v>159</v>
      </c>
      <c r="J6" s="21" t="s">
        <v>159</v>
      </c>
      <c r="K6" s="21" t="s">
        <v>159</v>
      </c>
      <c r="L6" s="21" t="s">
        <v>159</v>
      </c>
      <c r="M6" s="21" t="s">
        <v>159</v>
      </c>
      <c r="O6" s="21" t="s">
        <v>160</v>
      </c>
      <c r="P6" s="21" t="s">
        <v>160</v>
      </c>
      <c r="Q6" s="21" t="s">
        <v>160</v>
      </c>
      <c r="R6" s="21" t="s">
        <v>160</v>
      </c>
      <c r="S6" s="21" t="s">
        <v>160</v>
      </c>
    </row>
    <row r="7" spans="1:19" ht="24.75" x14ac:dyDescent="0.55000000000000004">
      <c r="A7" s="21" t="s">
        <v>161</v>
      </c>
      <c r="C7" s="21" t="s">
        <v>162</v>
      </c>
      <c r="E7" s="21" t="s">
        <v>73</v>
      </c>
      <c r="G7" s="21" t="s">
        <v>74</v>
      </c>
      <c r="I7" s="21" t="s">
        <v>163</v>
      </c>
      <c r="K7" s="21" t="s">
        <v>164</v>
      </c>
      <c r="M7" s="21" t="s">
        <v>165</v>
      </c>
      <c r="O7" s="21" t="s">
        <v>163</v>
      </c>
      <c r="Q7" s="21" t="s">
        <v>164</v>
      </c>
      <c r="S7" s="21" t="s">
        <v>165</v>
      </c>
    </row>
    <row r="8" spans="1:19" x14ac:dyDescent="0.55000000000000004">
      <c r="A8" s="1" t="s">
        <v>129</v>
      </c>
      <c r="C8" s="4">
        <v>0</v>
      </c>
      <c r="D8" s="4"/>
      <c r="E8" s="4" t="s">
        <v>131</v>
      </c>
      <c r="F8" s="4"/>
      <c r="G8" s="6">
        <v>18</v>
      </c>
      <c r="H8" s="4"/>
      <c r="I8" s="6">
        <v>401545602</v>
      </c>
      <c r="J8" s="4"/>
      <c r="K8" s="6">
        <v>0</v>
      </c>
      <c r="L8" s="4"/>
      <c r="M8" s="6">
        <v>401545602</v>
      </c>
      <c r="N8" s="4"/>
      <c r="O8" s="6">
        <v>467396053</v>
      </c>
      <c r="P8" s="4"/>
      <c r="Q8" s="6">
        <v>0</v>
      </c>
      <c r="R8" s="4"/>
      <c r="S8" s="6">
        <v>467396053</v>
      </c>
    </row>
    <row r="9" spans="1:19" x14ac:dyDescent="0.55000000000000004">
      <c r="A9" s="1" t="s">
        <v>132</v>
      </c>
      <c r="C9" s="4">
        <v>0</v>
      </c>
      <c r="D9" s="4"/>
      <c r="E9" s="4" t="s">
        <v>134</v>
      </c>
      <c r="F9" s="4"/>
      <c r="G9" s="6">
        <v>15</v>
      </c>
      <c r="H9" s="4"/>
      <c r="I9" s="6">
        <v>648776106</v>
      </c>
      <c r="J9" s="4"/>
      <c r="K9" s="6">
        <v>0</v>
      </c>
      <c r="L9" s="4"/>
      <c r="M9" s="6">
        <v>648776106</v>
      </c>
      <c r="N9" s="4"/>
      <c r="O9" s="6">
        <v>4165169548</v>
      </c>
      <c r="P9" s="4"/>
      <c r="Q9" s="6">
        <v>0</v>
      </c>
      <c r="R9" s="4"/>
      <c r="S9" s="6">
        <v>4165169548</v>
      </c>
    </row>
    <row r="10" spans="1:19" x14ac:dyDescent="0.55000000000000004">
      <c r="A10" s="1" t="s">
        <v>167</v>
      </c>
      <c r="C10" s="4">
        <v>0</v>
      </c>
      <c r="D10" s="4"/>
      <c r="E10" s="4" t="s">
        <v>168</v>
      </c>
      <c r="F10" s="4"/>
      <c r="G10" s="6">
        <v>15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8784457731</v>
      </c>
      <c r="P10" s="4"/>
      <c r="Q10" s="6">
        <v>0</v>
      </c>
      <c r="R10" s="4"/>
      <c r="S10" s="6">
        <v>8784457731</v>
      </c>
    </row>
    <row r="11" spans="1:19" x14ac:dyDescent="0.55000000000000004">
      <c r="A11" s="1" t="s">
        <v>135</v>
      </c>
      <c r="C11" s="4">
        <v>0</v>
      </c>
      <c r="D11" s="4"/>
      <c r="E11" s="4" t="s">
        <v>137</v>
      </c>
      <c r="F11" s="4"/>
      <c r="G11" s="6">
        <v>18</v>
      </c>
      <c r="H11" s="4"/>
      <c r="I11" s="6">
        <v>477222769</v>
      </c>
      <c r="J11" s="4"/>
      <c r="K11" s="6">
        <v>0</v>
      </c>
      <c r="L11" s="4"/>
      <c r="M11" s="6">
        <v>477222769</v>
      </c>
      <c r="N11" s="4"/>
      <c r="O11" s="6">
        <v>5816506918</v>
      </c>
      <c r="P11" s="4"/>
      <c r="Q11" s="6">
        <v>0</v>
      </c>
      <c r="R11" s="4"/>
      <c r="S11" s="6">
        <v>5816506918</v>
      </c>
    </row>
    <row r="12" spans="1:19" x14ac:dyDescent="0.55000000000000004">
      <c r="A12" s="1" t="s">
        <v>169</v>
      </c>
      <c r="C12" s="4">
        <v>0</v>
      </c>
      <c r="D12" s="4"/>
      <c r="E12" s="4" t="s">
        <v>170</v>
      </c>
      <c r="F12" s="4"/>
      <c r="G12" s="6">
        <v>18</v>
      </c>
      <c r="H12" s="4"/>
      <c r="I12" s="6">
        <v>0</v>
      </c>
      <c r="J12" s="4"/>
      <c r="K12" s="6">
        <v>0</v>
      </c>
      <c r="L12" s="4"/>
      <c r="M12" s="6">
        <v>0</v>
      </c>
      <c r="N12" s="4"/>
      <c r="O12" s="6">
        <v>106510996</v>
      </c>
      <c r="P12" s="4"/>
      <c r="Q12" s="6">
        <v>0</v>
      </c>
      <c r="R12" s="4"/>
      <c r="S12" s="6">
        <v>106510996</v>
      </c>
    </row>
    <row r="13" spans="1:19" x14ac:dyDescent="0.55000000000000004">
      <c r="A13" s="1" t="s">
        <v>147</v>
      </c>
      <c r="C13" s="6">
        <v>1</v>
      </c>
      <c r="D13" s="4"/>
      <c r="E13" s="4">
        <v>0</v>
      </c>
      <c r="F13" s="4"/>
      <c r="G13" s="6">
        <v>8</v>
      </c>
      <c r="H13" s="4"/>
      <c r="I13" s="6">
        <v>34530003</v>
      </c>
      <c r="J13" s="4"/>
      <c r="K13" s="6">
        <v>0</v>
      </c>
      <c r="L13" s="4"/>
      <c r="M13" s="6">
        <v>34530003</v>
      </c>
      <c r="N13" s="4"/>
      <c r="O13" s="6">
        <v>1253500282</v>
      </c>
      <c r="P13" s="4"/>
      <c r="Q13" s="6">
        <v>0</v>
      </c>
      <c r="R13" s="4"/>
      <c r="S13" s="6">
        <v>1253500282</v>
      </c>
    </row>
    <row r="14" spans="1:19" x14ac:dyDescent="0.55000000000000004">
      <c r="A14" s="1" t="s">
        <v>151</v>
      </c>
      <c r="C14" s="6">
        <v>17</v>
      </c>
      <c r="D14" s="4"/>
      <c r="E14" s="4">
        <v>0</v>
      </c>
      <c r="F14" s="4"/>
      <c r="G14" s="6">
        <v>8</v>
      </c>
      <c r="H14" s="4"/>
      <c r="I14" s="6">
        <v>9726236</v>
      </c>
      <c r="J14" s="4"/>
      <c r="K14" s="6">
        <v>0</v>
      </c>
      <c r="L14" s="4"/>
      <c r="M14" s="6">
        <v>9726236</v>
      </c>
      <c r="N14" s="4"/>
      <c r="O14" s="6">
        <v>2280599404</v>
      </c>
      <c r="P14" s="4"/>
      <c r="Q14" s="6">
        <v>0</v>
      </c>
      <c r="R14" s="4"/>
      <c r="S14" s="6">
        <v>2280599404</v>
      </c>
    </row>
    <row r="15" spans="1:19" x14ac:dyDescent="0.55000000000000004">
      <c r="A15" s="1" t="s">
        <v>154</v>
      </c>
      <c r="C15" s="6">
        <v>1</v>
      </c>
      <c r="D15" s="4"/>
      <c r="E15" s="4">
        <v>0</v>
      </c>
      <c r="F15" s="4"/>
      <c r="G15" s="6">
        <v>8</v>
      </c>
      <c r="H15" s="4"/>
      <c r="I15" s="6">
        <v>33359958</v>
      </c>
      <c r="J15" s="4"/>
      <c r="K15" s="6">
        <v>0</v>
      </c>
      <c r="L15" s="4"/>
      <c r="M15" s="6">
        <v>33359958</v>
      </c>
      <c r="N15" s="4"/>
      <c r="O15" s="6">
        <v>203907493</v>
      </c>
      <c r="P15" s="4"/>
      <c r="Q15" s="6">
        <v>0</v>
      </c>
      <c r="R15" s="4"/>
      <c r="S15" s="6">
        <v>203907493</v>
      </c>
    </row>
    <row r="16" spans="1:19" ht="24.75" thickBot="1" x14ac:dyDescent="0.6">
      <c r="I16" s="12">
        <f>SUM(I8:I15)</f>
        <v>1605160674</v>
      </c>
      <c r="J16" s="4"/>
      <c r="K16" s="12">
        <f>SUM(K8:K15)</f>
        <v>0</v>
      </c>
      <c r="L16" s="4"/>
      <c r="M16" s="12">
        <f>SUM(M8:M15)</f>
        <v>1605160674</v>
      </c>
      <c r="N16" s="4"/>
      <c r="O16" s="12">
        <f>SUM(O8:O15)</f>
        <v>23078048425</v>
      </c>
      <c r="P16" s="4"/>
      <c r="Q16" s="12">
        <f>SUM(Q8:Q15)</f>
        <v>0</v>
      </c>
      <c r="R16" s="4"/>
      <c r="S16" s="12">
        <f>SUM(S8:S15)</f>
        <v>23078048425</v>
      </c>
    </row>
    <row r="17" spans="12:19" ht="24.75" thickTop="1" x14ac:dyDescent="0.55000000000000004">
      <c r="M17" s="3"/>
      <c r="N17" s="3"/>
      <c r="O17" s="3"/>
      <c r="P17" s="3"/>
      <c r="Q17" s="3"/>
      <c r="R17" s="3"/>
      <c r="S17" s="3"/>
    </row>
    <row r="20" spans="12:19" x14ac:dyDescent="0.55000000000000004">
      <c r="L20" s="3">
        <f t="shared" ref="L20" si="0">SUM(L13:L15)</f>
        <v>0</v>
      </c>
      <c r="M20" s="3"/>
      <c r="N20" s="3"/>
      <c r="O20" s="3"/>
      <c r="P20" s="3"/>
      <c r="Q20" s="3"/>
      <c r="R20" s="3"/>
      <c r="S20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2"/>
  <sheetViews>
    <sheetView rightToLeft="1" workbookViewId="0">
      <selection activeCell="O49" sqref="O49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 x14ac:dyDescent="0.55000000000000004">
      <c r="A3" s="20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 x14ac:dyDescent="0.55000000000000004">
      <c r="A6" s="20" t="s">
        <v>3</v>
      </c>
      <c r="C6" s="21" t="s">
        <v>171</v>
      </c>
      <c r="D6" s="21" t="s">
        <v>171</v>
      </c>
      <c r="E6" s="21" t="s">
        <v>171</v>
      </c>
      <c r="F6" s="21" t="s">
        <v>171</v>
      </c>
      <c r="G6" s="21" t="s">
        <v>171</v>
      </c>
      <c r="I6" s="21" t="s">
        <v>159</v>
      </c>
      <c r="J6" s="21" t="s">
        <v>159</v>
      </c>
      <c r="K6" s="21" t="s">
        <v>159</v>
      </c>
      <c r="L6" s="21" t="s">
        <v>159</v>
      </c>
      <c r="M6" s="21" t="s">
        <v>159</v>
      </c>
      <c r="O6" s="21" t="s">
        <v>160</v>
      </c>
      <c r="P6" s="21" t="s">
        <v>160</v>
      </c>
      <c r="Q6" s="21" t="s">
        <v>160</v>
      </c>
      <c r="R6" s="21" t="s">
        <v>160</v>
      </c>
      <c r="S6" s="21" t="s">
        <v>160</v>
      </c>
    </row>
    <row r="7" spans="1:19" ht="24.75" x14ac:dyDescent="0.55000000000000004">
      <c r="A7" s="21" t="s">
        <v>3</v>
      </c>
      <c r="C7" s="21" t="s">
        <v>172</v>
      </c>
      <c r="E7" s="21" t="s">
        <v>173</v>
      </c>
      <c r="G7" s="21" t="s">
        <v>174</v>
      </c>
      <c r="I7" s="21" t="s">
        <v>175</v>
      </c>
      <c r="K7" s="21" t="s">
        <v>164</v>
      </c>
      <c r="M7" s="21" t="s">
        <v>176</v>
      </c>
      <c r="O7" s="21" t="s">
        <v>175</v>
      </c>
      <c r="Q7" s="21" t="s">
        <v>164</v>
      </c>
      <c r="S7" s="21" t="s">
        <v>176</v>
      </c>
    </row>
    <row r="8" spans="1:19" x14ac:dyDescent="0.55000000000000004">
      <c r="A8" s="1" t="s">
        <v>16</v>
      </c>
      <c r="C8" s="4" t="s">
        <v>177</v>
      </c>
      <c r="D8" s="4"/>
      <c r="E8" s="6">
        <v>12110123</v>
      </c>
      <c r="F8" s="4"/>
      <c r="G8" s="6">
        <v>63</v>
      </c>
      <c r="H8" s="4"/>
      <c r="I8" s="7">
        <v>0</v>
      </c>
      <c r="J8" s="7"/>
      <c r="K8" s="7">
        <v>0</v>
      </c>
      <c r="L8" s="7"/>
      <c r="M8" s="7">
        <v>0</v>
      </c>
      <c r="N8" s="7"/>
      <c r="O8" s="7">
        <v>762937749</v>
      </c>
      <c r="P8" s="7"/>
      <c r="Q8" s="7">
        <v>0</v>
      </c>
      <c r="R8" s="7"/>
      <c r="S8" s="7">
        <v>762937749</v>
      </c>
    </row>
    <row r="9" spans="1:19" x14ac:dyDescent="0.55000000000000004">
      <c r="A9" s="1" t="s">
        <v>39</v>
      </c>
      <c r="C9" s="4" t="s">
        <v>178</v>
      </c>
      <c r="D9" s="4"/>
      <c r="E9" s="6">
        <v>3644694</v>
      </c>
      <c r="F9" s="4"/>
      <c r="G9" s="6">
        <v>150</v>
      </c>
      <c r="H9" s="4"/>
      <c r="I9" s="7">
        <v>0</v>
      </c>
      <c r="J9" s="7"/>
      <c r="K9" s="7">
        <v>0</v>
      </c>
      <c r="L9" s="7"/>
      <c r="M9" s="7">
        <v>0</v>
      </c>
      <c r="N9" s="7"/>
      <c r="O9" s="7">
        <v>546704100</v>
      </c>
      <c r="P9" s="7"/>
      <c r="Q9" s="7">
        <v>41201892</v>
      </c>
      <c r="R9" s="7"/>
      <c r="S9" s="7">
        <v>505502208</v>
      </c>
    </row>
    <row r="10" spans="1:19" x14ac:dyDescent="0.55000000000000004">
      <c r="A10" s="1" t="s">
        <v>56</v>
      </c>
      <c r="C10" s="4" t="s">
        <v>4</v>
      </c>
      <c r="D10" s="4"/>
      <c r="E10" s="6">
        <v>3384079</v>
      </c>
      <c r="F10" s="4"/>
      <c r="G10" s="6">
        <v>350</v>
      </c>
      <c r="H10" s="4"/>
      <c r="I10" s="7">
        <v>0</v>
      </c>
      <c r="J10" s="7"/>
      <c r="K10" s="7">
        <v>0</v>
      </c>
      <c r="L10" s="7"/>
      <c r="M10" s="7">
        <v>0</v>
      </c>
      <c r="N10" s="7"/>
      <c r="O10" s="7">
        <v>1184427650</v>
      </c>
      <c r="P10" s="7"/>
      <c r="Q10" s="7">
        <v>65162686</v>
      </c>
      <c r="R10" s="7"/>
      <c r="S10" s="7">
        <v>1119264964</v>
      </c>
    </row>
    <row r="11" spans="1:19" x14ac:dyDescent="0.55000000000000004">
      <c r="A11" s="1" t="s">
        <v>41</v>
      </c>
      <c r="C11" s="4" t="s">
        <v>177</v>
      </c>
      <c r="D11" s="4"/>
      <c r="E11" s="6">
        <v>5802574</v>
      </c>
      <c r="F11" s="4"/>
      <c r="G11" s="6">
        <v>2400</v>
      </c>
      <c r="H11" s="4"/>
      <c r="I11" s="7">
        <v>0</v>
      </c>
      <c r="J11" s="7"/>
      <c r="K11" s="7">
        <v>0</v>
      </c>
      <c r="L11" s="7"/>
      <c r="M11" s="7">
        <v>0</v>
      </c>
      <c r="N11" s="7"/>
      <c r="O11" s="7">
        <v>13926177600</v>
      </c>
      <c r="P11" s="7"/>
      <c r="Q11" s="7">
        <v>0</v>
      </c>
      <c r="R11" s="7"/>
      <c r="S11" s="7">
        <v>13926177600</v>
      </c>
    </row>
    <row r="12" spans="1:19" x14ac:dyDescent="0.55000000000000004">
      <c r="A12" s="1" t="s">
        <v>27</v>
      </c>
      <c r="C12" s="4" t="s">
        <v>179</v>
      </c>
      <c r="D12" s="4"/>
      <c r="E12" s="6">
        <v>2000000</v>
      </c>
      <c r="F12" s="4"/>
      <c r="G12" s="6">
        <v>700</v>
      </c>
      <c r="H12" s="4"/>
      <c r="I12" s="7">
        <v>0</v>
      </c>
      <c r="J12" s="7"/>
      <c r="K12" s="7">
        <v>0</v>
      </c>
      <c r="L12" s="7"/>
      <c r="M12" s="7">
        <v>0</v>
      </c>
      <c r="N12" s="7"/>
      <c r="O12" s="7">
        <v>1400000000</v>
      </c>
      <c r="P12" s="7"/>
      <c r="Q12" s="7">
        <v>0</v>
      </c>
      <c r="R12" s="7"/>
      <c r="S12" s="7">
        <v>1400000000</v>
      </c>
    </row>
    <row r="13" spans="1:19" x14ac:dyDescent="0.55000000000000004">
      <c r="A13" s="1" t="s">
        <v>29</v>
      </c>
      <c r="C13" s="4" t="s">
        <v>179</v>
      </c>
      <c r="D13" s="4"/>
      <c r="E13" s="6">
        <v>11103495</v>
      </c>
      <c r="F13" s="4"/>
      <c r="G13" s="6">
        <v>400</v>
      </c>
      <c r="H13" s="4"/>
      <c r="I13" s="7">
        <v>0</v>
      </c>
      <c r="J13" s="7"/>
      <c r="K13" s="7">
        <v>0</v>
      </c>
      <c r="L13" s="7"/>
      <c r="M13" s="7">
        <v>0</v>
      </c>
      <c r="N13" s="7"/>
      <c r="O13" s="7">
        <v>4441398000</v>
      </c>
      <c r="P13" s="7"/>
      <c r="Q13" s="7">
        <v>316435481</v>
      </c>
      <c r="R13" s="7"/>
      <c r="S13" s="7">
        <v>4124962519</v>
      </c>
    </row>
    <row r="14" spans="1:19" x14ac:dyDescent="0.55000000000000004">
      <c r="A14" s="1" t="s">
        <v>24</v>
      </c>
      <c r="C14" s="4" t="s">
        <v>180</v>
      </c>
      <c r="D14" s="4"/>
      <c r="E14" s="6">
        <v>1663269</v>
      </c>
      <c r="F14" s="4"/>
      <c r="G14" s="6">
        <v>3750</v>
      </c>
      <c r="H14" s="4"/>
      <c r="I14" s="7">
        <v>0</v>
      </c>
      <c r="J14" s="7"/>
      <c r="K14" s="7">
        <v>0</v>
      </c>
      <c r="L14" s="7"/>
      <c r="M14" s="7">
        <v>0</v>
      </c>
      <c r="N14" s="7"/>
      <c r="O14" s="7">
        <v>6237258750</v>
      </c>
      <c r="P14" s="7"/>
      <c r="Q14" s="7">
        <v>0</v>
      </c>
      <c r="R14" s="7"/>
      <c r="S14" s="7">
        <v>6237258750</v>
      </c>
    </row>
    <row r="15" spans="1:19" x14ac:dyDescent="0.55000000000000004">
      <c r="A15" s="1" t="s">
        <v>32</v>
      </c>
      <c r="C15" s="4" t="s">
        <v>181</v>
      </c>
      <c r="D15" s="4"/>
      <c r="E15" s="6">
        <v>589908</v>
      </c>
      <c r="F15" s="4"/>
      <c r="G15" s="6">
        <v>4720</v>
      </c>
      <c r="H15" s="4"/>
      <c r="I15" s="7">
        <v>0</v>
      </c>
      <c r="J15" s="7"/>
      <c r="K15" s="7">
        <v>0</v>
      </c>
      <c r="L15" s="7"/>
      <c r="M15" s="7">
        <v>0</v>
      </c>
      <c r="N15" s="7"/>
      <c r="O15" s="7">
        <v>2784365760</v>
      </c>
      <c r="P15" s="7"/>
      <c r="Q15" s="7">
        <v>161672851</v>
      </c>
      <c r="R15" s="7"/>
      <c r="S15" s="7">
        <v>2622692909</v>
      </c>
    </row>
    <row r="16" spans="1:19" x14ac:dyDescent="0.55000000000000004">
      <c r="A16" s="1" t="s">
        <v>57</v>
      </c>
      <c r="C16" s="4" t="s">
        <v>179</v>
      </c>
      <c r="D16" s="4"/>
      <c r="E16" s="6">
        <v>2479103</v>
      </c>
      <c r="F16" s="4"/>
      <c r="G16" s="6">
        <v>740</v>
      </c>
      <c r="H16" s="4"/>
      <c r="I16" s="7">
        <v>0</v>
      </c>
      <c r="J16" s="7"/>
      <c r="K16" s="7">
        <v>0</v>
      </c>
      <c r="L16" s="7"/>
      <c r="M16" s="7">
        <v>0</v>
      </c>
      <c r="N16" s="7"/>
      <c r="O16" s="7">
        <v>1834536220</v>
      </c>
      <c r="P16" s="7"/>
      <c r="Q16" s="7">
        <v>130704871</v>
      </c>
      <c r="R16" s="7"/>
      <c r="S16" s="7">
        <v>1703831349</v>
      </c>
    </row>
    <row r="17" spans="1:19" x14ac:dyDescent="0.55000000000000004">
      <c r="A17" s="1" t="s">
        <v>182</v>
      </c>
      <c r="C17" s="4" t="s">
        <v>183</v>
      </c>
      <c r="D17" s="4"/>
      <c r="E17" s="6">
        <v>1953499</v>
      </c>
      <c r="F17" s="4"/>
      <c r="G17" s="6">
        <v>100</v>
      </c>
      <c r="H17" s="4"/>
      <c r="I17" s="7">
        <v>0</v>
      </c>
      <c r="J17" s="7"/>
      <c r="K17" s="7">
        <v>0</v>
      </c>
      <c r="L17" s="7"/>
      <c r="M17" s="7">
        <v>0</v>
      </c>
      <c r="N17" s="7"/>
      <c r="O17" s="7">
        <v>195349900</v>
      </c>
      <c r="P17" s="7"/>
      <c r="Q17" s="7">
        <v>18090202</v>
      </c>
      <c r="R17" s="7"/>
      <c r="S17" s="7">
        <v>177259698</v>
      </c>
    </row>
    <row r="18" spans="1:19" x14ac:dyDescent="0.55000000000000004">
      <c r="A18" s="1" t="s">
        <v>43</v>
      </c>
      <c r="C18" s="4" t="s">
        <v>184</v>
      </c>
      <c r="D18" s="4"/>
      <c r="E18" s="6">
        <v>4004972</v>
      </c>
      <c r="F18" s="4"/>
      <c r="G18" s="6">
        <v>2400</v>
      </c>
      <c r="H18" s="4"/>
      <c r="I18" s="7">
        <v>0</v>
      </c>
      <c r="J18" s="7"/>
      <c r="K18" s="7">
        <v>0</v>
      </c>
      <c r="L18" s="7"/>
      <c r="M18" s="7">
        <v>0</v>
      </c>
      <c r="N18" s="7"/>
      <c r="O18" s="7">
        <v>9611932800</v>
      </c>
      <c r="P18" s="7"/>
      <c r="Q18" s="7">
        <v>0</v>
      </c>
      <c r="R18" s="7"/>
      <c r="S18" s="7">
        <v>9611932800</v>
      </c>
    </row>
    <row r="19" spans="1:19" x14ac:dyDescent="0.55000000000000004">
      <c r="A19" s="1" t="s">
        <v>17</v>
      </c>
      <c r="C19" s="4" t="s">
        <v>177</v>
      </c>
      <c r="D19" s="4"/>
      <c r="E19" s="6">
        <v>7477734</v>
      </c>
      <c r="F19" s="4"/>
      <c r="G19" s="6">
        <v>650</v>
      </c>
      <c r="H19" s="4"/>
      <c r="I19" s="7">
        <v>0</v>
      </c>
      <c r="J19" s="7"/>
      <c r="K19" s="7">
        <v>0</v>
      </c>
      <c r="L19" s="7"/>
      <c r="M19" s="7">
        <v>0</v>
      </c>
      <c r="N19" s="7"/>
      <c r="O19" s="7">
        <v>4860527100</v>
      </c>
      <c r="P19" s="7"/>
      <c r="Q19" s="7">
        <v>0</v>
      </c>
      <c r="R19" s="7"/>
      <c r="S19" s="7">
        <v>4860527100</v>
      </c>
    </row>
    <row r="20" spans="1:19" x14ac:dyDescent="0.55000000000000004">
      <c r="A20" s="1" t="s">
        <v>53</v>
      </c>
      <c r="C20" s="4" t="s">
        <v>185</v>
      </c>
      <c r="D20" s="4"/>
      <c r="E20" s="6">
        <v>5850856</v>
      </c>
      <c r="F20" s="4"/>
      <c r="G20" s="6">
        <v>1700</v>
      </c>
      <c r="H20" s="4"/>
      <c r="I20" s="7">
        <v>0</v>
      </c>
      <c r="J20" s="7"/>
      <c r="K20" s="7">
        <v>0</v>
      </c>
      <c r="L20" s="7"/>
      <c r="M20" s="7">
        <v>0</v>
      </c>
      <c r="N20" s="7"/>
      <c r="O20" s="7">
        <v>9946455200</v>
      </c>
      <c r="P20" s="7"/>
      <c r="Q20" s="7">
        <v>0</v>
      </c>
      <c r="R20" s="7"/>
      <c r="S20" s="7">
        <v>9946455200</v>
      </c>
    </row>
    <row r="21" spans="1:19" x14ac:dyDescent="0.55000000000000004">
      <c r="A21" s="1" t="s">
        <v>50</v>
      </c>
      <c r="C21" s="4" t="s">
        <v>179</v>
      </c>
      <c r="D21" s="4"/>
      <c r="E21" s="6">
        <v>9203071</v>
      </c>
      <c r="F21" s="4"/>
      <c r="G21" s="6">
        <v>330</v>
      </c>
      <c r="H21" s="4"/>
      <c r="I21" s="7">
        <v>0</v>
      </c>
      <c r="J21" s="7"/>
      <c r="K21" s="7">
        <v>0</v>
      </c>
      <c r="L21" s="7"/>
      <c r="M21" s="7">
        <v>0</v>
      </c>
      <c r="N21" s="7"/>
      <c r="O21" s="7">
        <v>3037013430</v>
      </c>
      <c r="P21" s="7"/>
      <c r="Q21" s="7">
        <v>0</v>
      </c>
      <c r="R21" s="7"/>
      <c r="S21" s="7">
        <v>3037013430</v>
      </c>
    </row>
    <row r="22" spans="1:19" x14ac:dyDescent="0.55000000000000004">
      <c r="A22" s="1" t="s">
        <v>48</v>
      </c>
      <c r="C22" s="4" t="s">
        <v>186</v>
      </c>
      <c r="D22" s="4"/>
      <c r="E22" s="6">
        <v>754942</v>
      </c>
      <c r="F22" s="4"/>
      <c r="G22" s="6">
        <v>3680</v>
      </c>
      <c r="H22" s="4"/>
      <c r="I22" s="7">
        <v>0</v>
      </c>
      <c r="J22" s="7"/>
      <c r="K22" s="7">
        <v>0</v>
      </c>
      <c r="L22" s="7"/>
      <c r="M22" s="7">
        <v>0</v>
      </c>
      <c r="N22" s="7"/>
      <c r="O22" s="7">
        <v>2778186560</v>
      </c>
      <c r="P22" s="7"/>
      <c r="Q22" s="7">
        <v>207747791</v>
      </c>
      <c r="R22" s="7"/>
      <c r="S22" s="7">
        <v>2570438769</v>
      </c>
    </row>
    <row r="23" spans="1:19" x14ac:dyDescent="0.55000000000000004">
      <c r="A23" s="1" t="s">
        <v>63</v>
      </c>
      <c r="C23" s="4" t="s">
        <v>178</v>
      </c>
      <c r="D23" s="4"/>
      <c r="E23" s="6">
        <v>4815427</v>
      </c>
      <c r="F23" s="4"/>
      <c r="G23" s="6">
        <v>2000</v>
      </c>
      <c r="H23" s="4"/>
      <c r="I23" s="7">
        <v>0</v>
      </c>
      <c r="J23" s="7"/>
      <c r="K23" s="7">
        <v>0</v>
      </c>
      <c r="L23" s="7"/>
      <c r="M23" s="7">
        <v>0</v>
      </c>
      <c r="N23" s="7"/>
      <c r="O23" s="7">
        <v>9630854000</v>
      </c>
      <c r="P23" s="7"/>
      <c r="Q23" s="7">
        <v>559210877</v>
      </c>
      <c r="R23" s="7"/>
      <c r="S23" s="7">
        <v>9071643123</v>
      </c>
    </row>
    <row r="24" spans="1:19" x14ac:dyDescent="0.55000000000000004">
      <c r="A24" s="1" t="s">
        <v>51</v>
      </c>
      <c r="C24" s="4" t="s">
        <v>180</v>
      </c>
      <c r="D24" s="4"/>
      <c r="E24" s="6">
        <v>1146320</v>
      </c>
      <c r="F24" s="4"/>
      <c r="G24" s="6">
        <v>1250</v>
      </c>
      <c r="H24" s="4"/>
      <c r="I24" s="7">
        <v>0</v>
      </c>
      <c r="J24" s="7"/>
      <c r="K24" s="7">
        <v>0</v>
      </c>
      <c r="L24" s="7"/>
      <c r="M24" s="7">
        <v>0</v>
      </c>
      <c r="N24" s="7"/>
      <c r="O24" s="7">
        <v>1432900000</v>
      </c>
      <c r="P24" s="7"/>
      <c r="Q24" s="7">
        <v>0</v>
      </c>
      <c r="R24" s="7"/>
      <c r="S24" s="7">
        <v>1432900000</v>
      </c>
    </row>
    <row r="25" spans="1:19" x14ac:dyDescent="0.55000000000000004">
      <c r="A25" s="1" t="s">
        <v>187</v>
      </c>
      <c r="C25" s="4" t="s">
        <v>188</v>
      </c>
      <c r="D25" s="4"/>
      <c r="E25" s="6">
        <v>9160874</v>
      </c>
      <c r="F25" s="4"/>
      <c r="G25" s="6">
        <v>20</v>
      </c>
      <c r="H25" s="4"/>
      <c r="I25" s="7">
        <v>0</v>
      </c>
      <c r="J25" s="7"/>
      <c r="K25" s="7">
        <v>0</v>
      </c>
      <c r="L25" s="7"/>
      <c r="M25" s="7">
        <v>0</v>
      </c>
      <c r="N25" s="7"/>
      <c r="O25" s="7">
        <v>183217480</v>
      </c>
      <c r="P25" s="7"/>
      <c r="Q25" s="7">
        <v>0</v>
      </c>
      <c r="R25" s="7"/>
      <c r="S25" s="7">
        <v>183217480</v>
      </c>
    </row>
    <row r="26" spans="1:19" x14ac:dyDescent="0.55000000000000004">
      <c r="A26" s="1" t="s">
        <v>18</v>
      </c>
      <c r="C26" s="4" t="s">
        <v>189</v>
      </c>
      <c r="D26" s="4"/>
      <c r="E26" s="6">
        <v>800654</v>
      </c>
      <c r="F26" s="4"/>
      <c r="G26" s="6">
        <v>11000</v>
      </c>
      <c r="H26" s="4"/>
      <c r="I26" s="7">
        <v>0</v>
      </c>
      <c r="J26" s="7"/>
      <c r="K26" s="7">
        <v>0</v>
      </c>
      <c r="L26" s="7"/>
      <c r="M26" s="7">
        <v>0</v>
      </c>
      <c r="N26" s="7"/>
      <c r="O26" s="7">
        <v>8807194000</v>
      </c>
      <c r="P26" s="7"/>
      <c r="Q26" s="7">
        <v>0</v>
      </c>
      <c r="R26" s="7"/>
      <c r="S26" s="7">
        <v>8807194000</v>
      </c>
    </row>
    <row r="27" spans="1:19" x14ac:dyDescent="0.55000000000000004">
      <c r="A27" s="1" t="s">
        <v>47</v>
      </c>
      <c r="C27" s="4" t="s">
        <v>190</v>
      </c>
      <c r="D27" s="4"/>
      <c r="E27" s="6">
        <v>824555</v>
      </c>
      <c r="F27" s="4"/>
      <c r="G27" s="6">
        <v>5700</v>
      </c>
      <c r="H27" s="4"/>
      <c r="I27" s="7">
        <v>0</v>
      </c>
      <c r="J27" s="7"/>
      <c r="K27" s="7">
        <v>0</v>
      </c>
      <c r="L27" s="7"/>
      <c r="M27" s="7">
        <v>0</v>
      </c>
      <c r="N27" s="7"/>
      <c r="O27" s="7">
        <v>4699963500</v>
      </c>
      <c r="P27" s="7"/>
      <c r="Q27" s="7">
        <v>0</v>
      </c>
      <c r="R27" s="7"/>
      <c r="S27" s="7">
        <v>4699963500</v>
      </c>
    </row>
    <row r="28" spans="1:19" x14ac:dyDescent="0.55000000000000004">
      <c r="A28" s="1" t="s">
        <v>61</v>
      </c>
      <c r="C28" s="4" t="s">
        <v>189</v>
      </c>
      <c r="D28" s="4"/>
      <c r="E28" s="6">
        <v>5166679</v>
      </c>
      <c r="F28" s="4"/>
      <c r="G28" s="6">
        <v>2200</v>
      </c>
      <c r="H28" s="4"/>
      <c r="I28" s="7">
        <v>0</v>
      </c>
      <c r="J28" s="7"/>
      <c r="K28" s="7">
        <v>0</v>
      </c>
      <c r="L28" s="7"/>
      <c r="M28" s="7">
        <v>0</v>
      </c>
      <c r="N28" s="7"/>
      <c r="O28" s="7">
        <v>11366693800</v>
      </c>
      <c r="P28" s="7"/>
      <c r="Q28" s="7">
        <v>796392559</v>
      </c>
      <c r="R28" s="7"/>
      <c r="S28" s="7">
        <v>10570301241</v>
      </c>
    </row>
    <row r="29" spans="1:19" x14ac:dyDescent="0.55000000000000004">
      <c r="A29" s="1" t="s">
        <v>60</v>
      </c>
      <c r="C29" s="4" t="s">
        <v>191</v>
      </c>
      <c r="D29" s="4"/>
      <c r="E29" s="6">
        <v>715408</v>
      </c>
      <c r="F29" s="4"/>
      <c r="G29" s="6">
        <v>7650</v>
      </c>
      <c r="H29" s="4"/>
      <c r="I29" s="7">
        <v>0</v>
      </c>
      <c r="J29" s="7"/>
      <c r="K29" s="7">
        <v>0</v>
      </c>
      <c r="L29" s="7"/>
      <c r="M29" s="7">
        <v>0</v>
      </c>
      <c r="N29" s="7"/>
      <c r="O29" s="7">
        <v>5472871200</v>
      </c>
      <c r="P29" s="7"/>
      <c r="Q29" s="7">
        <v>0</v>
      </c>
      <c r="R29" s="7"/>
      <c r="S29" s="7">
        <v>5472871200</v>
      </c>
    </row>
    <row r="30" spans="1:19" x14ac:dyDescent="0.55000000000000004">
      <c r="A30" s="1" t="s">
        <v>54</v>
      </c>
      <c r="C30" s="4" t="s">
        <v>192</v>
      </c>
      <c r="D30" s="4"/>
      <c r="E30" s="6">
        <v>39</v>
      </c>
      <c r="F30" s="4"/>
      <c r="G30" s="6">
        <v>2400</v>
      </c>
      <c r="H30" s="4"/>
      <c r="I30" s="7">
        <v>0</v>
      </c>
      <c r="J30" s="7"/>
      <c r="K30" s="7">
        <v>0</v>
      </c>
      <c r="L30" s="7"/>
      <c r="M30" s="7">
        <v>0</v>
      </c>
      <c r="N30" s="7"/>
      <c r="O30" s="7">
        <v>93600</v>
      </c>
      <c r="P30" s="7"/>
      <c r="Q30" s="7">
        <v>0</v>
      </c>
      <c r="R30" s="7"/>
      <c r="S30" s="7">
        <v>93600</v>
      </c>
    </row>
    <row r="31" spans="1:19" x14ac:dyDescent="0.55000000000000004">
      <c r="A31" s="1" t="s">
        <v>45</v>
      </c>
      <c r="C31" s="4" t="s">
        <v>177</v>
      </c>
      <c r="D31" s="4"/>
      <c r="E31" s="6">
        <v>20714387</v>
      </c>
      <c r="F31" s="4"/>
      <c r="G31" s="6">
        <v>50</v>
      </c>
      <c r="H31" s="4"/>
      <c r="I31" s="7">
        <v>0</v>
      </c>
      <c r="J31" s="7"/>
      <c r="K31" s="7">
        <v>0</v>
      </c>
      <c r="L31" s="7"/>
      <c r="M31" s="7">
        <v>0</v>
      </c>
      <c r="N31" s="7"/>
      <c r="O31" s="7">
        <v>1035719350</v>
      </c>
      <c r="P31" s="7"/>
      <c r="Q31" s="7">
        <v>40883659</v>
      </c>
      <c r="R31" s="7"/>
      <c r="S31" s="7">
        <v>994835691</v>
      </c>
    </row>
    <row r="32" spans="1:19" x14ac:dyDescent="0.55000000000000004">
      <c r="A32" s="1" t="s">
        <v>44</v>
      </c>
      <c r="C32" s="4" t="s">
        <v>193</v>
      </c>
      <c r="D32" s="4"/>
      <c r="E32" s="6">
        <v>2765140</v>
      </c>
      <c r="F32" s="4"/>
      <c r="G32" s="6">
        <v>1200</v>
      </c>
      <c r="H32" s="4"/>
      <c r="I32" s="7">
        <v>0</v>
      </c>
      <c r="J32" s="7"/>
      <c r="K32" s="7">
        <v>0</v>
      </c>
      <c r="L32" s="7"/>
      <c r="M32" s="7">
        <v>0</v>
      </c>
      <c r="N32" s="7"/>
      <c r="O32" s="7">
        <v>3318168000</v>
      </c>
      <c r="P32" s="7"/>
      <c r="Q32" s="7">
        <v>0</v>
      </c>
      <c r="R32" s="7"/>
      <c r="S32" s="7">
        <v>3318168000</v>
      </c>
    </row>
    <row r="33" spans="1:19" x14ac:dyDescent="0.55000000000000004">
      <c r="A33" s="1" t="s">
        <v>28</v>
      </c>
      <c r="C33" s="4" t="s">
        <v>194</v>
      </c>
      <c r="D33" s="4"/>
      <c r="E33" s="6">
        <v>2732631</v>
      </c>
      <c r="F33" s="4"/>
      <c r="G33" s="6">
        <v>1800</v>
      </c>
      <c r="H33" s="4"/>
      <c r="I33" s="7">
        <v>0</v>
      </c>
      <c r="J33" s="7"/>
      <c r="K33" s="7">
        <v>0</v>
      </c>
      <c r="L33" s="7"/>
      <c r="M33" s="7">
        <v>0</v>
      </c>
      <c r="N33" s="7"/>
      <c r="O33" s="7">
        <v>4918735800</v>
      </c>
      <c r="P33" s="7"/>
      <c r="Q33" s="7">
        <v>0</v>
      </c>
      <c r="R33" s="7"/>
      <c r="S33" s="7">
        <v>4918735800</v>
      </c>
    </row>
    <row r="34" spans="1:19" x14ac:dyDescent="0.55000000000000004">
      <c r="A34" s="1" t="s">
        <v>33</v>
      </c>
      <c r="C34" s="4" t="s">
        <v>195</v>
      </c>
      <c r="D34" s="4"/>
      <c r="E34" s="6">
        <v>1091408</v>
      </c>
      <c r="F34" s="4"/>
      <c r="G34" s="6">
        <v>3000</v>
      </c>
      <c r="H34" s="4"/>
      <c r="I34" s="7">
        <v>0</v>
      </c>
      <c r="J34" s="7"/>
      <c r="K34" s="7">
        <v>0</v>
      </c>
      <c r="L34" s="7"/>
      <c r="M34" s="7">
        <v>0</v>
      </c>
      <c r="N34" s="7"/>
      <c r="O34" s="7">
        <v>3274224000</v>
      </c>
      <c r="P34" s="7"/>
      <c r="Q34" s="7">
        <v>87542259</v>
      </c>
      <c r="R34" s="7"/>
      <c r="S34" s="7">
        <v>3186681741</v>
      </c>
    </row>
    <row r="35" spans="1:19" x14ac:dyDescent="0.55000000000000004">
      <c r="A35" s="1" t="s">
        <v>15</v>
      </c>
      <c r="C35" s="4" t="s">
        <v>178</v>
      </c>
      <c r="D35" s="4"/>
      <c r="E35" s="6">
        <v>1412218</v>
      </c>
      <c r="F35" s="4"/>
      <c r="G35" s="6">
        <v>200</v>
      </c>
      <c r="H35" s="4"/>
      <c r="I35" s="7">
        <v>0</v>
      </c>
      <c r="J35" s="7"/>
      <c r="K35" s="7">
        <v>0</v>
      </c>
      <c r="L35" s="7"/>
      <c r="M35" s="7">
        <v>0</v>
      </c>
      <c r="N35" s="7"/>
      <c r="O35" s="7">
        <v>282443600</v>
      </c>
      <c r="P35" s="7"/>
      <c r="Q35" s="7">
        <v>0</v>
      </c>
      <c r="R35" s="7"/>
      <c r="S35" s="7">
        <v>282443600</v>
      </c>
    </row>
    <row r="36" spans="1:19" x14ac:dyDescent="0.55000000000000004">
      <c r="A36" s="1" t="s">
        <v>22</v>
      </c>
      <c r="C36" s="4" t="s">
        <v>196</v>
      </c>
      <c r="D36" s="4"/>
      <c r="E36" s="6">
        <v>114343</v>
      </c>
      <c r="F36" s="4"/>
      <c r="G36" s="6">
        <v>6000</v>
      </c>
      <c r="H36" s="4"/>
      <c r="I36" s="7">
        <v>686058000</v>
      </c>
      <c r="J36" s="7"/>
      <c r="K36" s="7">
        <v>0</v>
      </c>
      <c r="L36" s="7"/>
      <c r="M36" s="7">
        <v>686058000</v>
      </c>
      <c r="N36" s="7"/>
      <c r="O36" s="7">
        <v>686058000</v>
      </c>
      <c r="P36" s="7"/>
      <c r="Q36" s="7">
        <v>0</v>
      </c>
      <c r="R36" s="7"/>
      <c r="S36" s="7">
        <v>686058000</v>
      </c>
    </row>
    <row r="37" spans="1:19" x14ac:dyDescent="0.55000000000000004">
      <c r="A37" s="1" t="s">
        <v>49</v>
      </c>
      <c r="C37" s="4" t="s">
        <v>177</v>
      </c>
      <c r="D37" s="4"/>
      <c r="E37" s="6">
        <v>6904845</v>
      </c>
      <c r="F37" s="4"/>
      <c r="G37" s="6">
        <v>4350</v>
      </c>
      <c r="H37" s="4"/>
      <c r="I37" s="7">
        <v>0</v>
      </c>
      <c r="J37" s="7"/>
      <c r="K37" s="7">
        <v>0</v>
      </c>
      <c r="L37" s="7"/>
      <c r="M37" s="7">
        <v>0</v>
      </c>
      <c r="N37" s="7"/>
      <c r="O37" s="7">
        <v>30036075750</v>
      </c>
      <c r="P37" s="7"/>
      <c r="Q37" s="7">
        <v>0</v>
      </c>
      <c r="R37" s="7"/>
      <c r="S37" s="7">
        <v>30036075750</v>
      </c>
    </row>
    <row r="38" spans="1:19" x14ac:dyDescent="0.55000000000000004">
      <c r="A38" s="1" t="s">
        <v>55</v>
      </c>
      <c r="C38" s="4" t="s">
        <v>197</v>
      </c>
      <c r="D38" s="4"/>
      <c r="E38" s="6">
        <v>487852</v>
      </c>
      <c r="F38" s="4"/>
      <c r="G38" s="6">
        <v>20</v>
      </c>
      <c r="H38" s="4"/>
      <c r="I38" s="7">
        <v>0</v>
      </c>
      <c r="J38" s="7"/>
      <c r="K38" s="7">
        <v>0</v>
      </c>
      <c r="L38" s="7"/>
      <c r="M38" s="7">
        <v>0</v>
      </c>
      <c r="N38" s="7"/>
      <c r="O38" s="7">
        <v>9757040</v>
      </c>
      <c r="P38" s="7"/>
      <c r="Q38" s="7">
        <v>996106</v>
      </c>
      <c r="R38" s="7"/>
      <c r="S38" s="7">
        <v>8760934</v>
      </c>
    </row>
    <row r="39" spans="1:19" x14ac:dyDescent="0.55000000000000004">
      <c r="A39" s="1" t="s">
        <v>23</v>
      </c>
      <c r="C39" s="4" t="s">
        <v>198</v>
      </c>
      <c r="D39" s="4"/>
      <c r="E39" s="6">
        <v>619339</v>
      </c>
      <c r="F39" s="4"/>
      <c r="G39" s="6">
        <v>14350</v>
      </c>
      <c r="H39" s="4"/>
      <c r="I39" s="7">
        <v>0</v>
      </c>
      <c r="J39" s="7"/>
      <c r="K39" s="7">
        <v>0</v>
      </c>
      <c r="L39" s="7"/>
      <c r="M39" s="7">
        <v>0</v>
      </c>
      <c r="N39" s="7"/>
      <c r="O39" s="7">
        <v>8887514650</v>
      </c>
      <c r="P39" s="7"/>
      <c r="Q39" s="7">
        <v>0</v>
      </c>
      <c r="R39" s="7"/>
      <c r="S39" s="7">
        <v>8887514650</v>
      </c>
    </row>
    <row r="40" spans="1:19" x14ac:dyDescent="0.55000000000000004">
      <c r="A40" s="1" t="s">
        <v>26</v>
      </c>
      <c r="C40" s="4" t="s">
        <v>199</v>
      </c>
      <c r="D40" s="4"/>
      <c r="E40" s="6">
        <v>4594037</v>
      </c>
      <c r="F40" s="4"/>
      <c r="G40" s="6">
        <v>650</v>
      </c>
      <c r="H40" s="4"/>
      <c r="I40" s="7">
        <v>0</v>
      </c>
      <c r="J40" s="7"/>
      <c r="K40" s="7">
        <v>0</v>
      </c>
      <c r="L40" s="7"/>
      <c r="M40" s="7">
        <v>0</v>
      </c>
      <c r="N40" s="7"/>
      <c r="O40" s="7">
        <v>2986124050</v>
      </c>
      <c r="P40" s="7"/>
      <c r="Q40" s="7">
        <v>73806468</v>
      </c>
      <c r="R40" s="7"/>
      <c r="S40" s="7">
        <v>2912317582</v>
      </c>
    </row>
    <row r="41" spans="1:19" x14ac:dyDescent="0.55000000000000004">
      <c r="A41" s="1" t="s">
        <v>46</v>
      </c>
      <c r="C41" s="4" t="s">
        <v>200</v>
      </c>
      <c r="D41" s="4"/>
      <c r="E41" s="6">
        <v>15007</v>
      </c>
      <c r="F41" s="4"/>
      <c r="G41" s="6">
        <v>350</v>
      </c>
      <c r="H41" s="4"/>
      <c r="I41" s="7">
        <v>0</v>
      </c>
      <c r="J41" s="7"/>
      <c r="K41" s="7">
        <v>0</v>
      </c>
      <c r="L41" s="7"/>
      <c r="M41" s="7">
        <v>0</v>
      </c>
      <c r="N41" s="7"/>
      <c r="O41" s="7">
        <v>5252450</v>
      </c>
      <c r="P41" s="7"/>
      <c r="Q41" s="7">
        <v>0</v>
      </c>
      <c r="R41" s="7"/>
      <c r="S41" s="7">
        <v>5252450</v>
      </c>
    </row>
    <row r="42" spans="1:19" x14ac:dyDescent="0.55000000000000004">
      <c r="A42" s="1" t="s">
        <v>21</v>
      </c>
      <c r="C42" s="4" t="s">
        <v>201</v>
      </c>
      <c r="D42" s="4"/>
      <c r="E42" s="6">
        <v>2805925</v>
      </c>
      <c r="F42" s="4"/>
      <c r="G42" s="6">
        <v>1250</v>
      </c>
      <c r="H42" s="4"/>
      <c r="I42" s="7">
        <v>0</v>
      </c>
      <c r="J42" s="7"/>
      <c r="K42" s="7">
        <v>0</v>
      </c>
      <c r="L42" s="7"/>
      <c r="M42" s="7">
        <v>0</v>
      </c>
      <c r="N42" s="7"/>
      <c r="O42" s="7">
        <v>3507406250</v>
      </c>
      <c r="P42" s="7"/>
      <c r="Q42" s="7">
        <v>0</v>
      </c>
      <c r="R42" s="7"/>
      <c r="S42" s="7">
        <v>3507406250</v>
      </c>
    </row>
    <row r="43" spans="1:19" x14ac:dyDescent="0.55000000000000004">
      <c r="A43" s="1" t="s">
        <v>25</v>
      </c>
      <c r="C43" s="4" t="s">
        <v>202</v>
      </c>
      <c r="D43" s="4"/>
      <c r="E43" s="6">
        <v>562425</v>
      </c>
      <c r="F43" s="4"/>
      <c r="G43" s="6">
        <v>9400</v>
      </c>
      <c r="H43" s="4"/>
      <c r="I43" s="7">
        <v>0</v>
      </c>
      <c r="J43" s="7"/>
      <c r="K43" s="7">
        <v>0</v>
      </c>
      <c r="L43" s="7"/>
      <c r="M43" s="7">
        <v>0</v>
      </c>
      <c r="N43" s="7"/>
      <c r="O43" s="7">
        <v>5286795000</v>
      </c>
      <c r="P43" s="7"/>
      <c r="Q43" s="7">
        <v>0</v>
      </c>
      <c r="R43" s="7"/>
      <c r="S43" s="7">
        <v>5286795000</v>
      </c>
    </row>
    <row r="44" spans="1:19" x14ac:dyDescent="0.55000000000000004">
      <c r="A44" s="1" t="s">
        <v>38</v>
      </c>
      <c r="C44" s="4" t="s">
        <v>197</v>
      </c>
      <c r="D44" s="4"/>
      <c r="E44" s="6">
        <v>5354926</v>
      </c>
      <c r="F44" s="4"/>
      <c r="G44" s="6">
        <v>955</v>
      </c>
      <c r="H44" s="4"/>
      <c r="I44" s="7">
        <v>0</v>
      </c>
      <c r="J44" s="7"/>
      <c r="K44" s="7">
        <v>0</v>
      </c>
      <c r="L44" s="7"/>
      <c r="M44" s="7">
        <v>0</v>
      </c>
      <c r="N44" s="7"/>
      <c r="O44" s="7">
        <v>5113954330</v>
      </c>
      <c r="P44" s="7"/>
      <c r="Q44" s="7">
        <v>522088818</v>
      </c>
      <c r="R44" s="7"/>
      <c r="S44" s="7">
        <v>4591865512</v>
      </c>
    </row>
    <row r="45" spans="1:19" x14ac:dyDescent="0.55000000000000004">
      <c r="A45" s="1" t="s">
        <v>36</v>
      </c>
      <c r="C45" s="4" t="s">
        <v>203</v>
      </c>
      <c r="D45" s="4"/>
      <c r="E45" s="6">
        <v>17656929</v>
      </c>
      <c r="F45" s="4"/>
      <c r="G45" s="6">
        <v>135</v>
      </c>
      <c r="H45" s="4"/>
      <c r="I45" s="7">
        <v>2383685415</v>
      </c>
      <c r="J45" s="7"/>
      <c r="K45" s="7">
        <v>0</v>
      </c>
      <c r="L45" s="7"/>
      <c r="M45" s="7">
        <v>2383685415</v>
      </c>
      <c r="N45" s="7"/>
      <c r="O45" s="7">
        <v>2383685415</v>
      </c>
      <c r="P45" s="7"/>
      <c r="Q45" s="7">
        <v>0</v>
      </c>
      <c r="R45" s="7"/>
      <c r="S45" s="7">
        <v>2383685415</v>
      </c>
    </row>
    <row r="46" spans="1:19" x14ac:dyDescent="0.55000000000000004">
      <c r="A46" s="1" t="s">
        <v>37</v>
      </c>
      <c r="C46" s="4" t="s">
        <v>190</v>
      </c>
      <c r="D46" s="4"/>
      <c r="E46" s="6">
        <v>2905886</v>
      </c>
      <c r="F46" s="4"/>
      <c r="G46" s="6">
        <v>1260</v>
      </c>
      <c r="H46" s="4"/>
      <c r="I46" s="7">
        <v>0</v>
      </c>
      <c r="J46" s="7"/>
      <c r="K46" s="7">
        <v>0</v>
      </c>
      <c r="L46" s="7"/>
      <c r="M46" s="7">
        <v>0</v>
      </c>
      <c r="N46" s="7"/>
      <c r="O46" s="7">
        <v>3661416360</v>
      </c>
      <c r="P46" s="7"/>
      <c r="Q46" s="7">
        <v>0</v>
      </c>
      <c r="R46" s="7"/>
      <c r="S46" s="7">
        <v>3661416360</v>
      </c>
    </row>
    <row r="47" spans="1:19" x14ac:dyDescent="0.55000000000000004">
      <c r="A47" s="1" t="s">
        <v>30</v>
      </c>
      <c r="C47" s="4" t="s">
        <v>204</v>
      </c>
      <c r="D47" s="4"/>
      <c r="E47" s="6">
        <v>1143913</v>
      </c>
      <c r="F47" s="4"/>
      <c r="G47" s="6">
        <v>513</v>
      </c>
      <c r="H47" s="4"/>
      <c r="I47" s="7">
        <v>0</v>
      </c>
      <c r="J47" s="7"/>
      <c r="K47" s="7">
        <v>0</v>
      </c>
      <c r="L47" s="7"/>
      <c r="M47" s="7">
        <v>0</v>
      </c>
      <c r="N47" s="7"/>
      <c r="O47" s="7">
        <v>586827369</v>
      </c>
      <c r="P47" s="7"/>
      <c r="Q47" s="7">
        <v>0</v>
      </c>
      <c r="R47" s="7"/>
      <c r="S47" s="7">
        <v>586827369</v>
      </c>
    </row>
    <row r="48" spans="1:19" x14ac:dyDescent="0.55000000000000004">
      <c r="A48" s="1" t="s">
        <v>34</v>
      </c>
      <c r="C48" s="4" t="s">
        <v>205</v>
      </c>
      <c r="D48" s="4"/>
      <c r="E48" s="6">
        <v>1023077</v>
      </c>
      <c r="F48" s="4"/>
      <c r="G48" s="6">
        <v>3200</v>
      </c>
      <c r="H48" s="4"/>
      <c r="I48" s="7">
        <v>0</v>
      </c>
      <c r="J48" s="7"/>
      <c r="K48" s="7">
        <v>0</v>
      </c>
      <c r="L48" s="7"/>
      <c r="M48" s="7">
        <v>0</v>
      </c>
      <c r="N48" s="7"/>
      <c r="O48" s="7">
        <v>3273846400</v>
      </c>
      <c r="P48" s="7"/>
      <c r="Q48" s="7">
        <v>0</v>
      </c>
      <c r="R48" s="7"/>
      <c r="S48" s="7">
        <v>3273846400</v>
      </c>
    </row>
    <row r="49" spans="1:19" x14ac:dyDescent="0.55000000000000004">
      <c r="A49" s="1" t="s">
        <v>248</v>
      </c>
      <c r="C49" s="4" t="s">
        <v>249</v>
      </c>
      <c r="D49" s="4"/>
      <c r="E49" s="4" t="s">
        <v>249</v>
      </c>
      <c r="F49" s="4"/>
      <c r="G49" s="4" t="s">
        <v>249</v>
      </c>
      <c r="H49" s="4"/>
      <c r="I49" s="14">
        <v>0</v>
      </c>
      <c r="J49" s="14"/>
      <c r="K49" s="14">
        <v>0</v>
      </c>
      <c r="L49" s="14"/>
      <c r="M49" s="7">
        <v>0</v>
      </c>
      <c r="N49" s="7"/>
      <c r="O49" s="7">
        <v>8507129797</v>
      </c>
      <c r="P49" s="7"/>
      <c r="Q49" s="7">
        <v>0</v>
      </c>
      <c r="R49" s="7"/>
      <c r="S49" s="7">
        <f>O49-Q49</f>
        <v>8507129797</v>
      </c>
    </row>
    <row r="50" spans="1:19" ht="24.75" thickBot="1" x14ac:dyDescent="0.6">
      <c r="C50" s="4"/>
      <c r="D50" s="4"/>
      <c r="E50" s="4"/>
      <c r="F50" s="4"/>
      <c r="G50" s="4"/>
      <c r="H50" s="4"/>
      <c r="I50" s="12">
        <f>SUM(I8:I49)</f>
        <v>3069743415</v>
      </c>
      <c r="J50" s="4"/>
      <c r="K50" s="12">
        <f>SUM(K8:K49)</f>
        <v>0</v>
      </c>
      <c r="L50" s="4"/>
      <c r="M50" s="12">
        <f>SUM(M8:M49)</f>
        <v>3069743415</v>
      </c>
      <c r="N50" s="4"/>
      <c r="O50" s="12">
        <f>SUM(O8:O49)</f>
        <v>192902192010</v>
      </c>
      <c r="P50" s="4"/>
      <c r="Q50" s="12">
        <f>SUM(Q8:Q49)</f>
        <v>3021936520</v>
      </c>
      <c r="R50" s="4"/>
      <c r="S50" s="12">
        <f>SUM(S8:S49)</f>
        <v>189880255490</v>
      </c>
    </row>
    <row r="51" spans="1:19" ht="24.75" thickTop="1" x14ac:dyDescent="0.55000000000000004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/>
      <c r="P51" s="4"/>
      <c r="Q51" s="4"/>
      <c r="R51" s="4"/>
      <c r="S51" s="4"/>
    </row>
    <row r="52" spans="1:19" x14ac:dyDescent="0.55000000000000004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6"/>
      <c r="P52" s="4"/>
      <c r="Q52" s="4"/>
      <c r="R52" s="4"/>
      <c r="S52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1"/>
  <sheetViews>
    <sheetView rightToLeft="1" workbookViewId="0">
      <selection activeCell="I24" sqref="I24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customHeight="1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customHeight="1" x14ac:dyDescent="0.55000000000000004">
      <c r="A3" s="20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customHeight="1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0" t="s">
        <v>3</v>
      </c>
      <c r="C6" s="21" t="s">
        <v>159</v>
      </c>
      <c r="D6" s="21" t="s">
        <v>159</v>
      </c>
      <c r="E6" s="21" t="s">
        <v>159</v>
      </c>
      <c r="F6" s="21" t="s">
        <v>159</v>
      </c>
      <c r="G6" s="21" t="s">
        <v>159</v>
      </c>
      <c r="H6" s="21" t="s">
        <v>159</v>
      </c>
      <c r="I6" s="21" t="s">
        <v>159</v>
      </c>
      <c r="K6" s="21" t="s">
        <v>160</v>
      </c>
      <c r="L6" s="21" t="s">
        <v>160</v>
      </c>
      <c r="M6" s="21" t="s">
        <v>160</v>
      </c>
      <c r="N6" s="21" t="s">
        <v>160</v>
      </c>
      <c r="O6" s="21" t="s">
        <v>160</v>
      </c>
      <c r="P6" s="21" t="s">
        <v>160</v>
      </c>
      <c r="Q6" s="21" t="s">
        <v>160</v>
      </c>
    </row>
    <row r="7" spans="1:17" ht="24.75" x14ac:dyDescent="0.55000000000000004">
      <c r="A7" s="21" t="s">
        <v>3</v>
      </c>
      <c r="C7" s="21" t="s">
        <v>7</v>
      </c>
      <c r="E7" s="21" t="s">
        <v>206</v>
      </c>
      <c r="G7" s="21" t="s">
        <v>207</v>
      </c>
      <c r="I7" s="21" t="s">
        <v>208</v>
      </c>
      <c r="K7" s="21" t="s">
        <v>7</v>
      </c>
      <c r="M7" s="21" t="s">
        <v>206</v>
      </c>
      <c r="O7" s="21" t="s">
        <v>207</v>
      </c>
      <c r="Q7" s="21" t="s">
        <v>208</v>
      </c>
    </row>
    <row r="8" spans="1:17" x14ac:dyDescent="0.55000000000000004">
      <c r="A8" s="1" t="s">
        <v>29</v>
      </c>
      <c r="C8" s="7">
        <v>20435991</v>
      </c>
      <c r="D8" s="7"/>
      <c r="E8" s="7">
        <v>86986247326</v>
      </c>
      <c r="F8" s="7"/>
      <c r="G8" s="7">
        <v>87453478454</v>
      </c>
      <c r="H8" s="7"/>
      <c r="I8" s="7">
        <f>E8-G8</f>
        <v>-467231128</v>
      </c>
      <c r="J8" s="7"/>
      <c r="K8" s="7">
        <v>20435991</v>
      </c>
      <c r="L8" s="7"/>
      <c r="M8" s="7">
        <v>86986247326</v>
      </c>
      <c r="N8" s="7"/>
      <c r="O8" s="7">
        <v>113078318658</v>
      </c>
      <c r="P8" s="7"/>
      <c r="Q8" s="7">
        <f>M8-O8</f>
        <v>-26092071332</v>
      </c>
    </row>
    <row r="9" spans="1:17" x14ac:dyDescent="0.55000000000000004">
      <c r="A9" s="1" t="s">
        <v>47</v>
      </c>
      <c r="C9" s="7">
        <v>824555</v>
      </c>
      <c r="D9" s="7"/>
      <c r="E9" s="7">
        <v>48211748165</v>
      </c>
      <c r="F9" s="7"/>
      <c r="G9" s="7">
        <v>46580646859</v>
      </c>
      <c r="H9" s="7"/>
      <c r="I9" s="7">
        <f t="shared" ref="I9:I72" si="0">E9-G9</f>
        <v>1631101306</v>
      </c>
      <c r="J9" s="7"/>
      <c r="K9" s="7">
        <v>824555</v>
      </c>
      <c r="L9" s="7"/>
      <c r="M9" s="7">
        <v>48211748165</v>
      </c>
      <c r="N9" s="7"/>
      <c r="O9" s="7">
        <v>42859440863</v>
      </c>
      <c r="P9" s="7"/>
      <c r="Q9" s="7">
        <f t="shared" ref="Q9:Q72" si="1">M9-O9</f>
        <v>5352307302</v>
      </c>
    </row>
    <row r="10" spans="1:17" x14ac:dyDescent="0.55000000000000004">
      <c r="A10" s="1" t="s">
        <v>16</v>
      </c>
      <c r="C10" s="7">
        <v>12110124</v>
      </c>
      <c r="D10" s="7"/>
      <c r="E10" s="7">
        <v>35319693748</v>
      </c>
      <c r="F10" s="7"/>
      <c r="G10" s="7">
        <v>37510619166</v>
      </c>
      <c r="H10" s="7"/>
      <c r="I10" s="7">
        <f t="shared" si="0"/>
        <v>-2190925418</v>
      </c>
      <c r="J10" s="7"/>
      <c r="K10" s="7">
        <v>12110124</v>
      </c>
      <c r="L10" s="7"/>
      <c r="M10" s="7">
        <v>35319693748</v>
      </c>
      <c r="N10" s="7"/>
      <c r="O10" s="7">
        <v>47995776192</v>
      </c>
      <c r="P10" s="7"/>
      <c r="Q10" s="7">
        <f t="shared" si="1"/>
        <v>-12676082444</v>
      </c>
    </row>
    <row r="11" spans="1:17" x14ac:dyDescent="0.55000000000000004">
      <c r="A11" s="1" t="s">
        <v>50</v>
      </c>
      <c r="C11" s="7">
        <v>14571529</v>
      </c>
      <c r="D11" s="7"/>
      <c r="E11" s="7">
        <v>32895045301</v>
      </c>
      <c r="F11" s="7"/>
      <c r="G11" s="7">
        <v>32069410083</v>
      </c>
      <c r="H11" s="7"/>
      <c r="I11" s="7">
        <f t="shared" si="0"/>
        <v>825635218</v>
      </c>
      <c r="J11" s="7"/>
      <c r="K11" s="7">
        <v>14571529</v>
      </c>
      <c r="L11" s="7"/>
      <c r="M11" s="7">
        <v>32895045301</v>
      </c>
      <c r="N11" s="7"/>
      <c r="O11" s="7">
        <v>49217922474</v>
      </c>
      <c r="P11" s="7"/>
      <c r="Q11" s="7">
        <f t="shared" si="1"/>
        <v>-16322877173</v>
      </c>
    </row>
    <row r="12" spans="1:17" x14ac:dyDescent="0.55000000000000004">
      <c r="A12" s="1" t="s">
        <v>23</v>
      </c>
      <c r="C12" s="7">
        <v>619339</v>
      </c>
      <c r="D12" s="7"/>
      <c r="E12" s="7">
        <v>73841532718</v>
      </c>
      <c r="F12" s="7"/>
      <c r="G12" s="7">
        <v>69254910917</v>
      </c>
      <c r="H12" s="7"/>
      <c r="I12" s="7">
        <f t="shared" si="0"/>
        <v>4586621801</v>
      </c>
      <c r="J12" s="7"/>
      <c r="K12" s="7">
        <v>619339</v>
      </c>
      <c r="L12" s="7"/>
      <c r="M12" s="7">
        <v>73841532718</v>
      </c>
      <c r="N12" s="7"/>
      <c r="O12" s="7">
        <v>67081652534</v>
      </c>
      <c r="P12" s="7"/>
      <c r="Q12" s="7">
        <f t="shared" si="1"/>
        <v>6759880184</v>
      </c>
    </row>
    <row r="13" spans="1:17" x14ac:dyDescent="0.55000000000000004">
      <c r="A13" s="1" t="s">
        <v>18</v>
      </c>
      <c r="C13" s="7">
        <v>800654</v>
      </c>
      <c r="D13" s="7"/>
      <c r="E13" s="7">
        <v>57343882331</v>
      </c>
      <c r="F13" s="7"/>
      <c r="G13" s="7">
        <v>56945937277</v>
      </c>
      <c r="H13" s="7"/>
      <c r="I13" s="7">
        <f t="shared" si="0"/>
        <v>397945054</v>
      </c>
      <c r="J13" s="7"/>
      <c r="K13" s="7">
        <v>800654</v>
      </c>
      <c r="L13" s="7"/>
      <c r="M13" s="7">
        <v>57343882331</v>
      </c>
      <c r="N13" s="7"/>
      <c r="O13" s="7">
        <v>67093536164</v>
      </c>
      <c r="P13" s="7"/>
      <c r="Q13" s="7">
        <f t="shared" si="1"/>
        <v>-9749653833</v>
      </c>
    </row>
    <row r="14" spans="1:17" x14ac:dyDescent="0.55000000000000004">
      <c r="A14" s="1" t="s">
        <v>41</v>
      </c>
      <c r="C14" s="7">
        <v>5802574</v>
      </c>
      <c r="D14" s="7"/>
      <c r="E14" s="7">
        <v>69043542755</v>
      </c>
      <c r="F14" s="7"/>
      <c r="G14" s="7">
        <v>62756369689</v>
      </c>
      <c r="H14" s="7"/>
      <c r="I14" s="7">
        <f t="shared" si="0"/>
        <v>6287173066</v>
      </c>
      <c r="J14" s="7"/>
      <c r="K14" s="7">
        <v>5802574</v>
      </c>
      <c r="L14" s="7"/>
      <c r="M14" s="7">
        <v>69043542755</v>
      </c>
      <c r="N14" s="7"/>
      <c r="O14" s="7">
        <v>67370808637</v>
      </c>
      <c r="P14" s="7"/>
      <c r="Q14" s="7">
        <f t="shared" si="1"/>
        <v>1672734118</v>
      </c>
    </row>
    <row r="15" spans="1:17" x14ac:dyDescent="0.55000000000000004">
      <c r="A15" s="1" t="s">
        <v>43</v>
      </c>
      <c r="C15" s="7">
        <v>4228430</v>
      </c>
      <c r="D15" s="7"/>
      <c r="E15" s="7">
        <v>75574809730</v>
      </c>
      <c r="F15" s="7"/>
      <c r="G15" s="7">
        <v>66747940963</v>
      </c>
      <c r="H15" s="7"/>
      <c r="I15" s="7">
        <f t="shared" si="0"/>
        <v>8826868767</v>
      </c>
      <c r="J15" s="7"/>
      <c r="K15" s="7">
        <v>4228430</v>
      </c>
      <c r="L15" s="7"/>
      <c r="M15" s="7">
        <v>75574809730</v>
      </c>
      <c r="N15" s="7"/>
      <c r="O15" s="7">
        <v>73596349627</v>
      </c>
      <c r="P15" s="7"/>
      <c r="Q15" s="7">
        <f t="shared" si="1"/>
        <v>1978460103</v>
      </c>
    </row>
    <row r="16" spans="1:17" x14ac:dyDescent="0.55000000000000004">
      <c r="A16" s="1" t="s">
        <v>21</v>
      </c>
      <c r="C16" s="7">
        <v>3948401</v>
      </c>
      <c r="D16" s="7"/>
      <c r="E16" s="7">
        <v>37522120614</v>
      </c>
      <c r="F16" s="7"/>
      <c r="G16" s="7">
        <v>35301439514</v>
      </c>
      <c r="H16" s="7"/>
      <c r="I16" s="7">
        <f t="shared" si="0"/>
        <v>2220681100</v>
      </c>
      <c r="J16" s="7"/>
      <c r="K16" s="7">
        <v>3948401</v>
      </c>
      <c r="L16" s="7"/>
      <c r="M16" s="7">
        <v>37522120614</v>
      </c>
      <c r="N16" s="7"/>
      <c r="O16" s="7">
        <v>40740437519</v>
      </c>
      <c r="P16" s="7"/>
      <c r="Q16" s="7">
        <f t="shared" si="1"/>
        <v>-3218316905</v>
      </c>
    </row>
    <row r="17" spans="1:17" x14ac:dyDescent="0.55000000000000004">
      <c r="A17" s="1" t="s">
        <v>25</v>
      </c>
      <c r="C17" s="7">
        <v>511029</v>
      </c>
      <c r="D17" s="7"/>
      <c r="E17" s="7">
        <v>37641938769</v>
      </c>
      <c r="F17" s="7"/>
      <c r="G17" s="7">
        <v>32289383244</v>
      </c>
      <c r="H17" s="7"/>
      <c r="I17" s="7">
        <f t="shared" si="0"/>
        <v>5352555525</v>
      </c>
      <c r="J17" s="7"/>
      <c r="K17" s="7">
        <v>511029</v>
      </c>
      <c r="L17" s="7"/>
      <c r="M17" s="7">
        <v>37641938769</v>
      </c>
      <c r="N17" s="7"/>
      <c r="O17" s="7">
        <v>38886510385</v>
      </c>
      <c r="P17" s="7"/>
      <c r="Q17" s="7">
        <f t="shared" si="1"/>
        <v>-1244571616</v>
      </c>
    </row>
    <row r="18" spans="1:17" x14ac:dyDescent="0.55000000000000004">
      <c r="A18" s="1" t="s">
        <v>37</v>
      </c>
      <c r="C18" s="7">
        <v>2905886</v>
      </c>
      <c r="D18" s="7"/>
      <c r="E18" s="7">
        <v>26517311080</v>
      </c>
      <c r="F18" s="7"/>
      <c r="G18" s="7">
        <v>24177548338</v>
      </c>
      <c r="H18" s="7"/>
      <c r="I18" s="7">
        <f t="shared" si="0"/>
        <v>2339762742</v>
      </c>
      <c r="J18" s="7"/>
      <c r="K18" s="7">
        <v>2905886</v>
      </c>
      <c r="L18" s="7"/>
      <c r="M18" s="7">
        <v>26517311080</v>
      </c>
      <c r="N18" s="7"/>
      <c r="O18" s="7">
        <v>35191785904</v>
      </c>
      <c r="P18" s="7"/>
      <c r="Q18" s="7">
        <f t="shared" si="1"/>
        <v>-8674474824</v>
      </c>
    </row>
    <row r="19" spans="1:17" x14ac:dyDescent="0.55000000000000004">
      <c r="A19" s="1" t="s">
        <v>51</v>
      </c>
      <c r="C19" s="7">
        <v>1146320</v>
      </c>
      <c r="D19" s="7"/>
      <c r="E19" s="7">
        <v>19120799864</v>
      </c>
      <c r="F19" s="7"/>
      <c r="G19" s="7">
        <v>19587994617</v>
      </c>
      <c r="H19" s="7"/>
      <c r="I19" s="7">
        <f t="shared" si="0"/>
        <v>-467194753</v>
      </c>
      <c r="J19" s="7"/>
      <c r="K19" s="7">
        <v>1146320</v>
      </c>
      <c r="L19" s="7"/>
      <c r="M19" s="7">
        <v>19120799864</v>
      </c>
      <c r="N19" s="7"/>
      <c r="O19" s="7">
        <v>23097652756</v>
      </c>
      <c r="P19" s="7"/>
      <c r="Q19" s="7">
        <f t="shared" si="1"/>
        <v>-3976852892</v>
      </c>
    </row>
    <row r="20" spans="1:17" x14ac:dyDescent="0.55000000000000004">
      <c r="A20" s="1" t="s">
        <v>56</v>
      </c>
      <c r="C20" s="7">
        <v>3384079</v>
      </c>
      <c r="D20" s="7"/>
      <c r="E20" s="7">
        <v>47532524904</v>
      </c>
      <c r="F20" s="7"/>
      <c r="G20" s="7">
        <v>48541708023</v>
      </c>
      <c r="H20" s="7"/>
      <c r="I20" s="7">
        <f t="shared" si="0"/>
        <v>-1009183119</v>
      </c>
      <c r="J20" s="7"/>
      <c r="K20" s="7">
        <v>3384079</v>
      </c>
      <c r="L20" s="7"/>
      <c r="M20" s="7">
        <v>47532524904</v>
      </c>
      <c r="N20" s="7"/>
      <c r="O20" s="7">
        <v>46725178409</v>
      </c>
      <c r="P20" s="7"/>
      <c r="Q20" s="7">
        <f t="shared" si="1"/>
        <v>807346495</v>
      </c>
    </row>
    <row r="21" spans="1:17" x14ac:dyDescent="0.55000000000000004">
      <c r="A21" s="1" t="s">
        <v>58</v>
      </c>
      <c r="C21" s="7">
        <v>3848899</v>
      </c>
      <c r="D21" s="7"/>
      <c r="E21" s="7">
        <v>140490648430</v>
      </c>
      <c r="F21" s="7"/>
      <c r="G21" s="7">
        <v>119025634564</v>
      </c>
      <c r="H21" s="7"/>
      <c r="I21" s="7">
        <f t="shared" si="0"/>
        <v>21465013866</v>
      </c>
      <c r="J21" s="7"/>
      <c r="K21" s="7">
        <v>3848899</v>
      </c>
      <c r="L21" s="7"/>
      <c r="M21" s="7">
        <v>140490648430</v>
      </c>
      <c r="N21" s="7"/>
      <c r="O21" s="7">
        <v>105558775621</v>
      </c>
      <c r="P21" s="7"/>
      <c r="Q21" s="7">
        <f t="shared" si="1"/>
        <v>34931872809</v>
      </c>
    </row>
    <row r="22" spans="1:17" x14ac:dyDescent="0.55000000000000004">
      <c r="A22" s="1" t="s">
        <v>60</v>
      </c>
      <c r="C22" s="7">
        <v>715408</v>
      </c>
      <c r="D22" s="7"/>
      <c r="E22" s="7">
        <v>35201990458</v>
      </c>
      <c r="F22" s="7"/>
      <c r="G22" s="7">
        <v>32428500301</v>
      </c>
      <c r="H22" s="7"/>
      <c r="I22" s="7">
        <f t="shared" si="0"/>
        <v>2773490157</v>
      </c>
      <c r="J22" s="7"/>
      <c r="K22" s="7">
        <v>715408</v>
      </c>
      <c r="L22" s="7"/>
      <c r="M22" s="7">
        <v>35201990458</v>
      </c>
      <c r="N22" s="7"/>
      <c r="O22" s="7">
        <v>29086089086</v>
      </c>
      <c r="P22" s="7"/>
      <c r="Q22" s="7">
        <f t="shared" si="1"/>
        <v>6115901372</v>
      </c>
    </row>
    <row r="23" spans="1:17" x14ac:dyDescent="0.55000000000000004">
      <c r="A23" s="1" t="s">
        <v>61</v>
      </c>
      <c r="C23" s="7">
        <v>4391555</v>
      </c>
      <c r="D23" s="7"/>
      <c r="E23" s="7">
        <v>64957527686</v>
      </c>
      <c r="F23" s="7"/>
      <c r="G23" s="7">
        <v>54893399995</v>
      </c>
      <c r="H23" s="7"/>
      <c r="I23" s="7">
        <f t="shared" si="0"/>
        <v>10064127691</v>
      </c>
      <c r="J23" s="7"/>
      <c r="K23" s="7">
        <v>4391555</v>
      </c>
      <c r="L23" s="7"/>
      <c r="M23" s="7">
        <v>64957527686</v>
      </c>
      <c r="N23" s="7"/>
      <c r="O23" s="7">
        <v>74255883465</v>
      </c>
      <c r="P23" s="7"/>
      <c r="Q23" s="7">
        <f t="shared" si="1"/>
        <v>-9298355779</v>
      </c>
    </row>
    <row r="24" spans="1:17" x14ac:dyDescent="0.55000000000000004">
      <c r="A24" s="1" t="s">
        <v>32</v>
      </c>
      <c r="C24" s="7">
        <v>589908</v>
      </c>
      <c r="D24" s="7"/>
      <c r="E24" s="7">
        <v>20283508459</v>
      </c>
      <c r="F24" s="7"/>
      <c r="G24" s="7">
        <v>19257311876</v>
      </c>
      <c r="H24" s="7"/>
      <c r="I24" s="7">
        <f t="shared" si="0"/>
        <v>1026196583</v>
      </c>
      <c r="J24" s="7"/>
      <c r="K24" s="7">
        <v>589908</v>
      </c>
      <c r="L24" s="7"/>
      <c r="M24" s="7">
        <v>20283508459</v>
      </c>
      <c r="N24" s="7"/>
      <c r="O24" s="7">
        <v>16430873288</v>
      </c>
      <c r="P24" s="7"/>
      <c r="Q24" s="7">
        <f t="shared" si="1"/>
        <v>3852635171</v>
      </c>
    </row>
    <row r="25" spans="1:17" x14ac:dyDescent="0.55000000000000004">
      <c r="A25" s="1" t="s">
        <v>17</v>
      </c>
      <c r="C25" s="7">
        <v>7477734</v>
      </c>
      <c r="D25" s="7"/>
      <c r="E25" s="7">
        <v>53073344186</v>
      </c>
      <c r="F25" s="7"/>
      <c r="G25" s="7">
        <v>46532091681</v>
      </c>
      <c r="H25" s="7"/>
      <c r="I25" s="7">
        <f t="shared" si="0"/>
        <v>6541252505</v>
      </c>
      <c r="J25" s="7"/>
      <c r="K25" s="7">
        <v>7477734</v>
      </c>
      <c r="L25" s="7"/>
      <c r="M25" s="7">
        <v>53073344186</v>
      </c>
      <c r="N25" s="7"/>
      <c r="O25" s="7">
        <v>36613551856</v>
      </c>
      <c r="P25" s="7"/>
      <c r="Q25" s="7">
        <f t="shared" si="1"/>
        <v>16459792330</v>
      </c>
    </row>
    <row r="26" spans="1:17" x14ac:dyDescent="0.55000000000000004">
      <c r="A26" s="1" t="s">
        <v>36</v>
      </c>
      <c r="C26" s="7">
        <v>17656928</v>
      </c>
      <c r="D26" s="7"/>
      <c r="E26" s="7">
        <v>14761122063</v>
      </c>
      <c r="F26" s="7"/>
      <c r="G26" s="7">
        <v>15340333674</v>
      </c>
      <c r="H26" s="7"/>
      <c r="I26" s="7">
        <f t="shared" si="0"/>
        <v>-579211611</v>
      </c>
      <c r="J26" s="7"/>
      <c r="K26" s="7">
        <v>17656928</v>
      </c>
      <c r="L26" s="7"/>
      <c r="M26" s="7">
        <v>14761122063</v>
      </c>
      <c r="N26" s="7"/>
      <c r="O26" s="7">
        <v>16674275814</v>
      </c>
      <c r="P26" s="7"/>
      <c r="Q26" s="7">
        <f t="shared" si="1"/>
        <v>-1913153751</v>
      </c>
    </row>
    <row r="27" spans="1:17" x14ac:dyDescent="0.55000000000000004">
      <c r="A27" s="1" t="s">
        <v>62</v>
      </c>
      <c r="C27" s="7">
        <v>12500000</v>
      </c>
      <c r="D27" s="7"/>
      <c r="E27" s="7">
        <v>43290877500</v>
      </c>
      <c r="F27" s="7"/>
      <c r="G27" s="7">
        <v>39264975000</v>
      </c>
      <c r="H27" s="7"/>
      <c r="I27" s="7">
        <f t="shared" si="0"/>
        <v>4025902500</v>
      </c>
      <c r="J27" s="7"/>
      <c r="K27" s="7">
        <v>12500000</v>
      </c>
      <c r="L27" s="7"/>
      <c r="M27" s="7">
        <v>43290877500</v>
      </c>
      <c r="N27" s="7"/>
      <c r="O27" s="7">
        <v>39010252287</v>
      </c>
      <c r="P27" s="7"/>
      <c r="Q27" s="7">
        <f t="shared" si="1"/>
        <v>4280625213</v>
      </c>
    </row>
    <row r="28" spans="1:17" x14ac:dyDescent="0.55000000000000004">
      <c r="A28" s="1" t="s">
        <v>38</v>
      </c>
      <c r="C28" s="7">
        <v>8924876</v>
      </c>
      <c r="D28" s="7"/>
      <c r="E28" s="7">
        <v>29028441216</v>
      </c>
      <c r="F28" s="7"/>
      <c r="G28" s="7">
        <v>26473370595</v>
      </c>
      <c r="H28" s="7"/>
      <c r="I28" s="7">
        <f t="shared" si="0"/>
        <v>2555070621</v>
      </c>
      <c r="J28" s="7"/>
      <c r="K28" s="7">
        <v>8924876</v>
      </c>
      <c r="L28" s="7"/>
      <c r="M28" s="7">
        <v>29028441216</v>
      </c>
      <c r="N28" s="7"/>
      <c r="O28" s="7">
        <v>34017877168</v>
      </c>
      <c r="P28" s="7"/>
      <c r="Q28" s="7">
        <f t="shared" si="1"/>
        <v>-4989435952</v>
      </c>
    </row>
    <row r="29" spans="1:17" x14ac:dyDescent="0.55000000000000004">
      <c r="A29" s="1" t="s">
        <v>63</v>
      </c>
      <c r="C29" s="7">
        <v>3641904</v>
      </c>
      <c r="D29" s="7"/>
      <c r="E29" s="7">
        <v>62521452771</v>
      </c>
      <c r="F29" s="7"/>
      <c r="G29" s="7">
        <v>55521077250</v>
      </c>
      <c r="H29" s="7"/>
      <c r="I29" s="7">
        <f t="shared" si="0"/>
        <v>7000375521</v>
      </c>
      <c r="J29" s="7"/>
      <c r="K29" s="7">
        <v>3641904</v>
      </c>
      <c r="L29" s="7"/>
      <c r="M29" s="7">
        <v>62521452771</v>
      </c>
      <c r="N29" s="7"/>
      <c r="O29" s="7">
        <v>66865734487</v>
      </c>
      <c r="P29" s="7"/>
      <c r="Q29" s="7">
        <f t="shared" si="1"/>
        <v>-4344281716</v>
      </c>
    </row>
    <row r="30" spans="1:17" x14ac:dyDescent="0.55000000000000004">
      <c r="A30" s="1" t="s">
        <v>24</v>
      </c>
      <c r="C30" s="7">
        <v>1472587</v>
      </c>
      <c r="D30" s="7"/>
      <c r="E30" s="7">
        <v>112172917976</v>
      </c>
      <c r="F30" s="7"/>
      <c r="G30" s="7">
        <v>102423867021</v>
      </c>
      <c r="H30" s="7"/>
      <c r="I30" s="7">
        <f t="shared" si="0"/>
        <v>9749050955</v>
      </c>
      <c r="J30" s="7"/>
      <c r="K30" s="7">
        <v>1472587</v>
      </c>
      <c r="L30" s="7"/>
      <c r="M30" s="7">
        <v>112172917976</v>
      </c>
      <c r="N30" s="7"/>
      <c r="O30" s="7">
        <v>91825748979</v>
      </c>
      <c r="P30" s="7"/>
      <c r="Q30" s="7">
        <f t="shared" si="1"/>
        <v>20347168997</v>
      </c>
    </row>
    <row r="31" spans="1:17" x14ac:dyDescent="0.55000000000000004">
      <c r="A31" s="1" t="s">
        <v>57</v>
      </c>
      <c r="C31" s="7">
        <v>2184076</v>
      </c>
      <c r="D31" s="7"/>
      <c r="E31" s="7">
        <v>31610935687</v>
      </c>
      <c r="F31" s="7"/>
      <c r="G31" s="7">
        <v>28846670453</v>
      </c>
      <c r="H31" s="7"/>
      <c r="I31" s="7">
        <f t="shared" si="0"/>
        <v>2764265234</v>
      </c>
      <c r="J31" s="7"/>
      <c r="K31" s="7">
        <v>2184076</v>
      </c>
      <c r="L31" s="7"/>
      <c r="M31" s="7">
        <v>31610935687</v>
      </c>
      <c r="N31" s="7"/>
      <c r="O31" s="7">
        <v>38209628116</v>
      </c>
      <c r="P31" s="7"/>
      <c r="Q31" s="7">
        <f t="shared" si="1"/>
        <v>-6598692429</v>
      </c>
    </row>
    <row r="32" spans="1:17" x14ac:dyDescent="0.55000000000000004">
      <c r="A32" s="1" t="s">
        <v>30</v>
      </c>
      <c r="C32" s="7">
        <v>5331902</v>
      </c>
      <c r="D32" s="7"/>
      <c r="E32" s="7">
        <v>50298681467</v>
      </c>
      <c r="F32" s="7"/>
      <c r="G32" s="7">
        <v>47277580473</v>
      </c>
      <c r="H32" s="7"/>
      <c r="I32" s="7">
        <f t="shared" si="0"/>
        <v>3021100994</v>
      </c>
      <c r="J32" s="7"/>
      <c r="K32" s="7">
        <v>5331902</v>
      </c>
      <c r="L32" s="7"/>
      <c r="M32" s="7">
        <v>50298681467</v>
      </c>
      <c r="N32" s="7"/>
      <c r="O32" s="7">
        <v>50031420320</v>
      </c>
      <c r="P32" s="7"/>
      <c r="Q32" s="7">
        <f t="shared" si="1"/>
        <v>267261147</v>
      </c>
    </row>
    <row r="33" spans="1:17" x14ac:dyDescent="0.55000000000000004">
      <c r="A33" s="1" t="s">
        <v>44</v>
      </c>
      <c r="C33" s="7">
        <v>3091133</v>
      </c>
      <c r="D33" s="7"/>
      <c r="E33" s="7">
        <v>42496004692</v>
      </c>
      <c r="F33" s="7"/>
      <c r="G33" s="7">
        <v>34824824915</v>
      </c>
      <c r="H33" s="7"/>
      <c r="I33" s="7">
        <f t="shared" si="0"/>
        <v>7671179777</v>
      </c>
      <c r="J33" s="7"/>
      <c r="K33" s="7">
        <v>3091133</v>
      </c>
      <c r="L33" s="7"/>
      <c r="M33" s="7">
        <v>42496004692</v>
      </c>
      <c r="N33" s="7"/>
      <c r="O33" s="7">
        <v>39360159152</v>
      </c>
      <c r="P33" s="7"/>
      <c r="Q33" s="7">
        <f t="shared" si="1"/>
        <v>3135845540</v>
      </c>
    </row>
    <row r="34" spans="1:17" x14ac:dyDescent="0.55000000000000004">
      <c r="A34" s="1" t="s">
        <v>52</v>
      </c>
      <c r="C34" s="7">
        <v>1687500</v>
      </c>
      <c r="D34" s="7"/>
      <c r="E34" s="7">
        <v>6906100246</v>
      </c>
      <c r="F34" s="7"/>
      <c r="G34" s="7">
        <v>6906100246</v>
      </c>
      <c r="H34" s="7"/>
      <c r="I34" s="7">
        <f t="shared" si="0"/>
        <v>0</v>
      </c>
      <c r="J34" s="7"/>
      <c r="K34" s="7">
        <v>1687500</v>
      </c>
      <c r="L34" s="7"/>
      <c r="M34" s="7">
        <v>6906100268</v>
      </c>
      <c r="N34" s="7"/>
      <c r="O34" s="7">
        <v>6435212872</v>
      </c>
      <c r="P34" s="7"/>
      <c r="Q34" s="7">
        <f t="shared" si="1"/>
        <v>470887396</v>
      </c>
    </row>
    <row r="35" spans="1:17" x14ac:dyDescent="0.55000000000000004">
      <c r="A35" s="1" t="s">
        <v>48</v>
      </c>
      <c r="C35" s="7">
        <v>754942</v>
      </c>
      <c r="D35" s="7"/>
      <c r="E35" s="7">
        <v>28727229662</v>
      </c>
      <c r="F35" s="7"/>
      <c r="G35" s="7">
        <v>24809880144</v>
      </c>
      <c r="H35" s="7"/>
      <c r="I35" s="7">
        <f t="shared" si="0"/>
        <v>3917349518</v>
      </c>
      <c r="J35" s="7"/>
      <c r="K35" s="7">
        <v>754942</v>
      </c>
      <c r="L35" s="7"/>
      <c r="M35" s="7">
        <v>28727229640</v>
      </c>
      <c r="N35" s="7"/>
      <c r="O35" s="7">
        <v>36579806598</v>
      </c>
      <c r="P35" s="7"/>
      <c r="Q35" s="7">
        <f t="shared" si="1"/>
        <v>-7852576958</v>
      </c>
    </row>
    <row r="36" spans="1:17" x14ac:dyDescent="0.55000000000000004">
      <c r="A36" s="1" t="s">
        <v>15</v>
      </c>
      <c r="C36" s="7">
        <v>564886</v>
      </c>
      <c r="D36" s="7"/>
      <c r="E36" s="7">
        <v>2245538188</v>
      </c>
      <c r="F36" s="7"/>
      <c r="G36" s="7">
        <v>2235149541</v>
      </c>
      <c r="H36" s="7"/>
      <c r="I36" s="7">
        <f t="shared" si="0"/>
        <v>10388647</v>
      </c>
      <c r="J36" s="7"/>
      <c r="K36" s="7">
        <v>564886</v>
      </c>
      <c r="L36" s="7"/>
      <c r="M36" s="7">
        <v>2245538188</v>
      </c>
      <c r="N36" s="7"/>
      <c r="O36" s="7">
        <v>2189947468</v>
      </c>
      <c r="P36" s="7"/>
      <c r="Q36" s="7">
        <f t="shared" si="1"/>
        <v>55590720</v>
      </c>
    </row>
    <row r="37" spans="1:17" x14ac:dyDescent="0.55000000000000004">
      <c r="A37" s="1" t="s">
        <v>28</v>
      </c>
      <c r="C37" s="7">
        <v>2486455</v>
      </c>
      <c r="D37" s="7"/>
      <c r="E37" s="7">
        <v>34059482968</v>
      </c>
      <c r="F37" s="7"/>
      <c r="G37" s="7">
        <v>34042153983</v>
      </c>
      <c r="H37" s="7"/>
      <c r="I37" s="7">
        <f t="shared" si="0"/>
        <v>17328985</v>
      </c>
      <c r="J37" s="7"/>
      <c r="K37" s="7">
        <v>2486455</v>
      </c>
      <c r="L37" s="7"/>
      <c r="M37" s="7">
        <v>34059482968</v>
      </c>
      <c r="N37" s="7"/>
      <c r="O37" s="7">
        <v>50421876212</v>
      </c>
      <c r="P37" s="7"/>
      <c r="Q37" s="7">
        <f t="shared" si="1"/>
        <v>-16362393244</v>
      </c>
    </row>
    <row r="38" spans="1:17" x14ac:dyDescent="0.55000000000000004">
      <c r="A38" s="1" t="s">
        <v>53</v>
      </c>
      <c r="C38" s="7">
        <v>9516588</v>
      </c>
      <c r="D38" s="7"/>
      <c r="E38" s="7">
        <v>47110622220</v>
      </c>
      <c r="F38" s="7"/>
      <c r="G38" s="7">
        <v>46202464491</v>
      </c>
      <c r="H38" s="7"/>
      <c r="I38" s="7">
        <f t="shared" si="0"/>
        <v>908157729</v>
      </c>
      <c r="J38" s="7"/>
      <c r="K38" s="7">
        <v>9516588</v>
      </c>
      <c r="L38" s="7"/>
      <c r="M38" s="7">
        <v>47110622220</v>
      </c>
      <c r="N38" s="7"/>
      <c r="O38" s="7">
        <v>57213505381</v>
      </c>
      <c r="P38" s="7"/>
      <c r="Q38" s="7">
        <f t="shared" si="1"/>
        <v>-10102883161</v>
      </c>
    </row>
    <row r="39" spans="1:17" x14ac:dyDescent="0.55000000000000004">
      <c r="A39" s="1" t="s">
        <v>40</v>
      </c>
      <c r="C39" s="7">
        <v>3357630</v>
      </c>
      <c r="D39" s="7"/>
      <c r="E39" s="7">
        <v>13590919357</v>
      </c>
      <c r="F39" s="7"/>
      <c r="G39" s="7">
        <v>12586286074</v>
      </c>
      <c r="H39" s="7"/>
      <c r="I39" s="7">
        <f t="shared" si="0"/>
        <v>1004633283</v>
      </c>
      <c r="J39" s="7"/>
      <c r="K39" s="7">
        <v>3357630</v>
      </c>
      <c r="L39" s="7"/>
      <c r="M39" s="7">
        <v>13590919357</v>
      </c>
      <c r="N39" s="7"/>
      <c r="O39" s="7">
        <v>13359914647</v>
      </c>
      <c r="P39" s="7"/>
      <c r="Q39" s="7">
        <f t="shared" si="1"/>
        <v>231004710</v>
      </c>
    </row>
    <row r="40" spans="1:17" x14ac:dyDescent="0.55000000000000004">
      <c r="A40" s="1" t="s">
        <v>27</v>
      </c>
      <c r="C40" s="7">
        <v>3722630</v>
      </c>
      <c r="D40" s="7"/>
      <c r="E40" s="7">
        <v>73417530173</v>
      </c>
      <c r="F40" s="7"/>
      <c r="G40" s="7">
        <v>66409649946</v>
      </c>
      <c r="H40" s="7"/>
      <c r="I40" s="7">
        <f t="shared" si="0"/>
        <v>7007880227</v>
      </c>
      <c r="J40" s="7"/>
      <c r="K40" s="7">
        <v>3722630</v>
      </c>
      <c r="L40" s="7"/>
      <c r="M40" s="7">
        <v>73417530173</v>
      </c>
      <c r="N40" s="7"/>
      <c r="O40" s="7">
        <v>69912740586</v>
      </c>
      <c r="P40" s="7"/>
      <c r="Q40" s="7">
        <f t="shared" si="1"/>
        <v>3504789587</v>
      </c>
    </row>
    <row r="41" spans="1:17" x14ac:dyDescent="0.55000000000000004">
      <c r="A41" s="1" t="s">
        <v>26</v>
      </c>
      <c r="C41" s="7">
        <v>1231313</v>
      </c>
      <c r="D41" s="7"/>
      <c r="E41" s="7">
        <v>4375752408</v>
      </c>
      <c r="F41" s="7"/>
      <c r="G41" s="7">
        <v>8444377803</v>
      </c>
      <c r="H41" s="7"/>
      <c r="I41" s="7">
        <f t="shared" si="0"/>
        <v>-4068625395</v>
      </c>
      <c r="J41" s="7"/>
      <c r="K41" s="7">
        <v>1231313</v>
      </c>
      <c r="L41" s="7"/>
      <c r="M41" s="7">
        <v>4375752408</v>
      </c>
      <c r="N41" s="7"/>
      <c r="O41" s="7">
        <v>4014676398</v>
      </c>
      <c r="P41" s="7"/>
      <c r="Q41" s="7">
        <f t="shared" si="1"/>
        <v>361076010</v>
      </c>
    </row>
    <row r="42" spans="1:17" x14ac:dyDescent="0.55000000000000004">
      <c r="A42" s="1" t="s">
        <v>39</v>
      </c>
      <c r="C42" s="7">
        <v>3644694</v>
      </c>
      <c r="D42" s="7"/>
      <c r="E42" s="7">
        <v>18912102129</v>
      </c>
      <c r="F42" s="7"/>
      <c r="G42" s="7">
        <v>17991858079</v>
      </c>
      <c r="H42" s="7"/>
      <c r="I42" s="7">
        <f t="shared" si="0"/>
        <v>920244050</v>
      </c>
      <c r="J42" s="7"/>
      <c r="K42" s="7">
        <v>3644694</v>
      </c>
      <c r="L42" s="7"/>
      <c r="M42" s="7">
        <v>18912102129</v>
      </c>
      <c r="N42" s="7"/>
      <c r="O42" s="7">
        <v>17846937756</v>
      </c>
      <c r="P42" s="7"/>
      <c r="Q42" s="7">
        <f t="shared" si="1"/>
        <v>1065164373</v>
      </c>
    </row>
    <row r="43" spans="1:17" x14ac:dyDescent="0.55000000000000004">
      <c r="A43" s="1" t="s">
        <v>20</v>
      </c>
      <c r="C43" s="7">
        <v>282524</v>
      </c>
      <c r="D43" s="7"/>
      <c r="E43" s="7">
        <v>54449837388</v>
      </c>
      <c r="F43" s="7"/>
      <c r="G43" s="7">
        <v>52475511224</v>
      </c>
      <c r="H43" s="7"/>
      <c r="I43" s="7">
        <f t="shared" si="0"/>
        <v>1974326164</v>
      </c>
      <c r="J43" s="7"/>
      <c r="K43" s="7">
        <v>282524</v>
      </c>
      <c r="L43" s="7"/>
      <c r="M43" s="7">
        <v>54449837388</v>
      </c>
      <c r="N43" s="7"/>
      <c r="O43" s="7">
        <v>44227152836</v>
      </c>
      <c r="P43" s="7"/>
      <c r="Q43" s="7">
        <f t="shared" si="1"/>
        <v>10222684552</v>
      </c>
    </row>
    <row r="44" spans="1:17" x14ac:dyDescent="0.55000000000000004">
      <c r="A44" s="1" t="s">
        <v>33</v>
      </c>
      <c r="C44" s="7">
        <v>2182816</v>
      </c>
      <c r="D44" s="7"/>
      <c r="E44" s="7">
        <v>31288923290</v>
      </c>
      <c r="F44" s="7"/>
      <c r="G44" s="7">
        <v>29708503932</v>
      </c>
      <c r="H44" s="7"/>
      <c r="I44" s="7">
        <f t="shared" si="0"/>
        <v>1580419358</v>
      </c>
      <c r="J44" s="7"/>
      <c r="K44" s="7">
        <v>2182816</v>
      </c>
      <c r="L44" s="7"/>
      <c r="M44" s="7">
        <v>31288923290</v>
      </c>
      <c r="N44" s="7"/>
      <c r="O44" s="7">
        <v>23494884627</v>
      </c>
      <c r="P44" s="7"/>
      <c r="Q44" s="7">
        <f t="shared" si="1"/>
        <v>7794038663</v>
      </c>
    </row>
    <row r="45" spans="1:17" x14ac:dyDescent="0.55000000000000004">
      <c r="A45" s="1" t="s">
        <v>65</v>
      </c>
      <c r="C45" s="7">
        <v>2000000</v>
      </c>
      <c r="D45" s="7"/>
      <c r="E45" s="7">
        <v>30417930000</v>
      </c>
      <c r="F45" s="7"/>
      <c r="G45" s="7">
        <v>29489671175</v>
      </c>
      <c r="H45" s="7"/>
      <c r="I45" s="7">
        <f t="shared" si="0"/>
        <v>928258825</v>
      </c>
      <c r="J45" s="7"/>
      <c r="K45" s="7">
        <v>2000000</v>
      </c>
      <c r="L45" s="7"/>
      <c r="M45" s="7">
        <v>30417930000</v>
      </c>
      <c r="N45" s="7"/>
      <c r="O45" s="7">
        <v>29489671175</v>
      </c>
      <c r="P45" s="7"/>
      <c r="Q45" s="7">
        <f t="shared" si="1"/>
        <v>928258825</v>
      </c>
    </row>
    <row r="46" spans="1:17" x14ac:dyDescent="0.55000000000000004">
      <c r="A46" s="1" t="s">
        <v>54</v>
      </c>
      <c r="C46" s="7">
        <v>39</v>
      </c>
      <c r="D46" s="7"/>
      <c r="E46" s="7">
        <v>416755</v>
      </c>
      <c r="F46" s="7"/>
      <c r="G46" s="7">
        <v>412878</v>
      </c>
      <c r="H46" s="7"/>
      <c r="I46" s="7">
        <f t="shared" si="0"/>
        <v>3877</v>
      </c>
      <c r="J46" s="7"/>
      <c r="K46" s="7">
        <v>39</v>
      </c>
      <c r="L46" s="7"/>
      <c r="M46" s="7">
        <v>416755</v>
      </c>
      <c r="N46" s="7"/>
      <c r="O46" s="7">
        <v>586171</v>
      </c>
      <c r="P46" s="7"/>
      <c r="Q46" s="7">
        <f t="shared" si="1"/>
        <v>-169416</v>
      </c>
    </row>
    <row r="47" spans="1:17" x14ac:dyDescent="0.55000000000000004">
      <c r="A47" s="1" t="s">
        <v>35</v>
      </c>
      <c r="C47" s="7">
        <v>185603029</v>
      </c>
      <c r="D47" s="7"/>
      <c r="E47" s="7">
        <v>79703434502</v>
      </c>
      <c r="F47" s="7"/>
      <c r="G47" s="7">
        <v>79703434502</v>
      </c>
      <c r="H47" s="7"/>
      <c r="I47" s="7">
        <f t="shared" si="0"/>
        <v>0</v>
      </c>
      <c r="J47" s="7"/>
      <c r="K47" s="7">
        <v>185603029</v>
      </c>
      <c r="L47" s="7"/>
      <c r="M47" s="7">
        <v>79703434502</v>
      </c>
      <c r="N47" s="7"/>
      <c r="O47" s="7">
        <v>79703434502</v>
      </c>
      <c r="P47" s="7"/>
      <c r="Q47" s="7">
        <f t="shared" si="1"/>
        <v>0</v>
      </c>
    </row>
    <row r="48" spans="1:17" x14ac:dyDescent="0.55000000000000004">
      <c r="A48" s="1" t="s">
        <v>34</v>
      </c>
      <c r="C48" s="7">
        <v>767307</v>
      </c>
      <c r="D48" s="7"/>
      <c r="E48" s="7">
        <v>12333530432</v>
      </c>
      <c r="F48" s="7"/>
      <c r="G48" s="7">
        <v>10541087852</v>
      </c>
      <c r="H48" s="7"/>
      <c r="I48" s="7">
        <f t="shared" si="0"/>
        <v>1792442580</v>
      </c>
      <c r="J48" s="7"/>
      <c r="K48" s="7">
        <v>767307</v>
      </c>
      <c r="L48" s="7"/>
      <c r="M48" s="7">
        <v>12333530432</v>
      </c>
      <c r="N48" s="7"/>
      <c r="O48" s="7">
        <v>13145942890</v>
      </c>
      <c r="P48" s="7"/>
      <c r="Q48" s="7">
        <f t="shared" si="1"/>
        <v>-812412458</v>
      </c>
    </row>
    <row r="49" spans="1:17" x14ac:dyDescent="0.55000000000000004">
      <c r="A49" s="1" t="s">
        <v>42</v>
      </c>
      <c r="C49" s="7">
        <v>6291977</v>
      </c>
      <c r="D49" s="7"/>
      <c r="E49" s="7">
        <v>99884999597</v>
      </c>
      <c r="F49" s="7"/>
      <c r="G49" s="7">
        <v>85249376613</v>
      </c>
      <c r="H49" s="7"/>
      <c r="I49" s="7">
        <f t="shared" si="0"/>
        <v>14635622984</v>
      </c>
      <c r="J49" s="7"/>
      <c r="K49" s="7">
        <v>6291977</v>
      </c>
      <c r="L49" s="7"/>
      <c r="M49" s="7">
        <v>99884999597</v>
      </c>
      <c r="N49" s="7"/>
      <c r="O49" s="7">
        <v>78994836876</v>
      </c>
      <c r="P49" s="7"/>
      <c r="Q49" s="7">
        <f t="shared" si="1"/>
        <v>20890162721</v>
      </c>
    </row>
    <row r="50" spans="1:17" x14ac:dyDescent="0.55000000000000004">
      <c r="A50" s="1" t="s">
        <v>49</v>
      </c>
      <c r="C50" s="7">
        <v>6904845</v>
      </c>
      <c r="D50" s="7"/>
      <c r="E50" s="7">
        <v>119223531561</v>
      </c>
      <c r="F50" s="7"/>
      <c r="G50" s="7">
        <v>96573119693</v>
      </c>
      <c r="H50" s="7"/>
      <c r="I50" s="7">
        <f t="shared" si="0"/>
        <v>22650411868</v>
      </c>
      <c r="J50" s="7"/>
      <c r="K50" s="7">
        <v>6904845</v>
      </c>
      <c r="L50" s="7"/>
      <c r="M50" s="7">
        <v>119223531561</v>
      </c>
      <c r="N50" s="7"/>
      <c r="O50" s="7">
        <v>76942762740</v>
      </c>
      <c r="P50" s="7"/>
      <c r="Q50" s="7">
        <f t="shared" si="1"/>
        <v>42280768821</v>
      </c>
    </row>
    <row r="51" spans="1:17" x14ac:dyDescent="0.55000000000000004">
      <c r="A51" s="1" t="s">
        <v>64</v>
      </c>
      <c r="C51" s="7">
        <v>3973047</v>
      </c>
      <c r="D51" s="7"/>
      <c r="E51" s="7">
        <v>17096984506</v>
      </c>
      <c r="F51" s="7"/>
      <c r="G51" s="7">
        <v>17254778726</v>
      </c>
      <c r="H51" s="7"/>
      <c r="I51" s="7">
        <f t="shared" si="0"/>
        <v>-157794220</v>
      </c>
      <c r="J51" s="7"/>
      <c r="K51" s="7">
        <v>3973047</v>
      </c>
      <c r="L51" s="7"/>
      <c r="M51" s="7">
        <v>17096984506</v>
      </c>
      <c r="N51" s="7"/>
      <c r="O51" s="7">
        <v>17254778726</v>
      </c>
      <c r="P51" s="7"/>
      <c r="Q51" s="7">
        <f t="shared" si="1"/>
        <v>-157794220</v>
      </c>
    </row>
    <row r="52" spans="1:17" x14ac:dyDescent="0.55000000000000004">
      <c r="A52" s="1" t="s">
        <v>19</v>
      </c>
      <c r="C52" s="7">
        <v>2308619</v>
      </c>
      <c r="D52" s="7"/>
      <c r="E52" s="7">
        <v>52637724878</v>
      </c>
      <c r="F52" s="7"/>
      <c r="G52" s="7">
        <v>52637723900</v>
      </c>
      <c r="H52" s="7"/>
      <c r="I52" s="7">
        <f t="shared" si="0"/>
        <v>978</v>
      </c>
      <c r="J52" s="7"/>
      <c r="K52" s="7">
        <v>2308619</v>
      </c>
      <c r="L52" s="7"/>
      <c r="M52" s="7">
        <v>52637724878</v>
      </c>
      <c r="N52" s="7"/>
      <c r="O52" s="7">
        <v>54895720198</v>
      </c>
      <c r="P52" s="7"/>
      <c r="Q52" s="7">
        <f t="shared" si="1"/>
        <v>-2257995320</v>
      </c>
    </row>
    <row r="53" spans="1:17" x14ac:dyDescent="0.55000000000000004">
      <c r="A53" s="1" t="s">
        <v>112</v>
      </c>
      <c r="C53" s="7">
        <v>186529</v>
      </c>
      <c r="D53" s="7"/>
      <c r="E53" s="7">
        <v>167914675677</v>
      </c>
      <c r="F53" s="7"/>
      <c r="G53" s="7">
        <v>166726701307</v>
      </c>
      <c r="H53" s="7"/>
      <c r="I53" s="7">
        <f t="shared" si="0"/>
        <v>1187974370</v>
      </c>
      <c r="J53" s="7"/>
      <c r="K53" s="7">
        <v>186529</v>
      </c>
      <c r="L53" s="7"/>
      <c r="M53" s="7">
        <v>167914675677</v>
      </c>
      <c r="N53" s="7"/>
      <c r="O53" s="7">
        <v>157041749725</v>
      </c>
      <c r="P53" s="7"/>
      <c r="Q53" s="7">
        <f t="shared" si="1"/>
        <v>10872925952</v>
      </c>
    </row>
    <row r="54" spans="1:17" x14ac:dyDescent="0.55000000000000004">
      <c r="A54" s="1" t="s">
        <v>126</v>
      </c>
      <c r="C54" s="7">
        <v>16800</v>
      </c>
      <c r="D54" s="7"/>
      <c r="E54" s="7">
        <v>14857074667</v>
      </c>
      <c r="F54" s="7"/>
      <c r="G54" s="7">
        <v>14770570348</v>
      </c>
      <c r="H54" s="7"/>
      <c r="I54" s="7">
        <f t="shared" si="0"/>
        <v>86504319</v>
      </c>
      <c r="J54" s="7"/>
      <c r="K54" s="7">
        <v>16800</v>
      </c>
      <c r="L54" s="7"/>
      <c r="M54" s="7">
        <v>14857074667</v>
      </c>
      <c r="N54" s="7"/>
      <c r="O54" s="7">
        <v>13572029475</v>
      </c>
      <c r="P54" s="7"/>
      <c r="Q54" s="7">
        <f t="shared" si="1"/>
        <v>1285045192</v>
      </c>
    </row>
    <row r="55" spans="1:17" x14ac:dyDescent="0.55000000000000004">
      <c r="A55" s="1" t="s">
        <v>105</v>
      </c>
      <c r="C55" s="7">
        <v>4000</v>
      </c>
      <c r="D55" s="7"/>
      <c r="E55" s="7">
        <v>2710788580</v>
      </c>
      <c r="F55" s="7"/>
      <c r="G55" s="7">
        <v>2718867116</v>
      </c>
      <c r="H55" s="7"/>
      <c r="I55" s="7">
        <f t="shared" si="0"/>
        <v>-8078536</v>
      </c>
      <c r="J55" s="7"/>
      <c r="K55" s="7">
        <v>4000</v>
      </c>
      <c r="L55" s="7"/>
      <c r="M55" s="7">
        <v>2710788580</v>
      </c>
      <c r="N55" s="7"/>
      <c r="O55" s="7">
        <v>2712491550</v>
      </c>
      <c r="P55" s="7"/>
      <c r="Q55" s="7">
        <f t="shared" si="1"/>
        <v>-1702970</v>
      </c>
    </row>
    <row r="56" spans="1:17" x14ac:dyDescent="0.55000000000000004">
      <c r="A56" s="1" t="s">
        <v>102</v>
      </c>
      <c r="C56" s="7">
        <v>137573</v>
      </c>
      <c r="D56" s="7"/>
      <c r="E56" s="7">
        <v>131706398577</v>
      </c>
      <c r="F56" s="7"/>
      <c r="G56" s="7">
        <v>129962289114</v>
      </c>
      <c r="H56" s="7"/>
      <c r="I56" s="7">
        <f t="shared" si="0"/>
        <v>1744109463</v>
      </c>
      <c r="J56" s="7"/>
      <c r="K56" s="7">
        <v>137573</v>
      </c>
      <c r="L56" s="7"/>
      <c r="M56" s="7">
        <v>131706398577</v>
      </c>
      <c r="N56" s="7"/>
      <c r="O56" s="7">
        <v>115789336508</v>
      </c>
      <c r="P56" s="7"/>
      <c r="Q56" s="7">
        <f t="shared" si="1"/>
        <v>15917062069</v>
      </c>
    </row>
    <row r="57" spans="1:17" x14ac:dyDescent="0.55000000000000004">
      <c r="A57" s="1" t="s">
        <v>97</v>
      </c>
      <c r="C57" s="7">
        <v>91108</v>
      </c>
      <c r="D57" s="7"/>
      <c r="E57" s="7">
        <v>88364207563</v>
      </c>
      <c r="F57" s="7"/>
      <c r="G57" s="7">
        <v>87026073624</v>
      </c>
      <c r="H57" s="7"/>
      <c r="I57" s="7">
        <f t="shared" si="0"/>
        <v>1338133939</v>
      </c>
      <c r="J57" s="7"/>
      <c r="K57" s="7">
        <v>91108</v>
      </c>
      <c r="L57" s="7"/>
      <c r="M57" s="7">
        <v>88364207563</v>
      </c>
      <c r="N57" s="7"/>
      <c r="O57" s="7">
        <v>78128042756</v>
      </c>
      <c r="P57" s="7"/>
      <c r="Q57" s="7">
        <f t="shared" si="1"/>
        <v>10236164807</v>
      </c>
    </row>
    <row r="58" spans="1:17" x14ac:dyDescent="0.55000000000000004">
      <c r="A58" s="1" t="s">
        <v>76</v>
      </c>
      <c r="C58" s="7">
        <v>5000</v>
      </c>
      <c r="D58" s="7"/>
      <c r="E58" s="7">
        <v>3039693955</v>
      </c>
      <c r="F58" s="7"/>
      <c r="G58" s="7">
        <v>3070148434</v>
      </c>
      <c r="H58" s="7"/>
      <c r="I58" s="7">
        <f t="shared" si="0"/>
        <v>-30454479</v>
      </c>
      <c r="J58" s="7"/>
      <c r="K58" s="7">
        <v>5000</v>
      </c>
      <c r="L58" s="7"/>
      <c r="M58" s="7">
        <v>3039693955</v>
      </c>
      <c r="N58" s="7"/>
      <c r="O58" s="7">
        <v>3077447681</v>
      </c>
      <c r="P58" s="7"/>
      <c r="Q58" s="7">
        <f t="shared" si="1"/>
        <v>-37753726</v>
      </c>
    </row>
    <row r="59" spans="1:17" x14ac:dyDescent="0.55000000000000004">
      <c r="A59" s="1" t="s">
        <v>86</v>
      </c>
      <c r="C59" s="7">
        <v>13200</v>
      </c>
      <c r="D59" s="7"/>
      <c r="E59" s="7">
        <v>10491438082</v>
      </c>
      <c r="F59" s="7"/>
      <c r="G59" s="7">
        <v>10492097962</v>
      </c>
      <c r="H59" s="7"/>
      <c r="I59" s="7">
        <f t="shared" si="0"/>
        <v>-659880</v>
      </c>
      <c r="J59" s="7"/>
      <c r="K59" s="7">
        <v>13200</v>
      </c>
      <c r="L59" s="7"/>
      <c r="M59" s="7">
        <v>10491438082</v>
      </c>
      <c r="N59" s="7"/>
      <c r="O59" s="7">
        <v>9686585507</v>
      </c>
      <c r="P59" s="7"/>
      <c r="Q59" s="7">
        <f t="shared" si="1"/>
        <v>804852575</v>
      </c>
    </row>
    <row r="60" spans="1:17" x14ac:dyDescent="0.55000000000000004">
      <c r="A60" s="1" t="s">
        <v>100</v>
      </c>
      <c r="C60" s="7">
        <v>13500</v>
      </c>
      <c r="D60" s="7"/>
      <c r="E60" s="7">
        <v>9358933385</v>
      </c>
      <c r="F60" s="7"/>
      <c r="G60" s="7">
        <v>9366222064</v>
      </c>
      <c r="H60" s="7"/>
      <c r="I60" s="7">
        <f t="shared" si="0"/>
        <v>-7288679</v>
      </c>
      <c r="J60" s="7"/>
      <c r="K60" s="7">
        <v>13500</v>
      </c>
      <c r="L60" s="7"/>
      <c r="M60" s="7">
        <v>9358933385</v>
      </c>
      <c r="N60" s="7"/>
      <c r="O60" s="7">
        <v>9333822439</v>
      </c>
      <c r="P60" s="7"/>
      <c r="Q60" s="7">
        <f t="shared" si="1"/>
        <v>25110946</v>
      </c>
    </row>
    <row r="61" spans="1:17" x14ac:dyDescent="0.55000000000000004">
      <c r="A61" s="1" t="s">
        <v>123</v>
      </c>
      <c r="C61" s="7">
        <v>66620</v>
      </c>
      <c r="D61" s="7"/>
      <c r="E61" s="7">
        <v>55889377813</v>
      </c>
      <c r="F61" s="7"/>
      <c r="G61" s="7">
        <v>55884049179</v>
      </c>
      <c r="H61" s="7"/>
      <c r="I61" s="7">
        <f t="shared" si="0"/>
        <v>5328634</v>
      </c>
      <c r="J61" s="7"/>
      <c r="K61" s="7">
        <v>66620</v>
      </c>
      <c r="L61" s="7"/>
      <c r="M61" s="7">
        <v>55889377813</v>
      </c>
      <c r="N61" s="7"/>
      <c r="O61" s="7">
        <v>53593538818</v>
      </c>
      <c r="P61" s="7"/>
      <c r="Q61" s="7">
        <f t="shared" si="1"/>
        <v>2295838995</v>
      </c>
    </row>
    <row r="62" spans="1:17" x14ac:dyDescent="0.55000000000000004">
      <c r="A62" s="1" t="s">
        <v>108</v>
      </c>
      <c r="C62" s="7">
        <v>365572</v>
      </c>
      <c r="D62" s="7"/>
      <c r="E62" s="7">
        <v>342570254885</v>
      </c>
      <c r="F62" s="7"/>
      <c r="G62" s="7">
        <v>339156431272</v>
      </c>
      <c r="H62" s="7"/>
      <c r="I62" s="7">
        <f t="shared" si="0"/>
        <v>3413823613</v>
      </c>
      <c r="J62" s="7"/>
      <c r="K62" s="7">
        <v>365572</v>
      </c>
      <c r="L62" s="7"/>
      <c r="M62" s="7">
        <v>342570254885</v>
      </c>
      <c r="N62" s="7"/>
      <c r="O62" s="7">
        <v>310921127904</v>
      </c>
      <c r="P62" s="7"/>
      <c r="Q62" s="7">
        <f t="shared" si="1"/>
        <v>31649126981</v>
      </c>
    </row>
    <row r="63" spans="1:17" x14ac:dyDescent="0.55000000000000004">
      <c r="A63" s="1" t="s">
        <v>83</v>
      </c>
      <c r="C63" s="7">
        <v>54500</v>
      </c>
      <c r="D63" s="7"/>
      <c r="E63" s="7">
        <v>44166968285</v>
      </c>
      <c r="F63" s="7"/>
      <c r="G63" s="7">
        <v>43940834280</v>
      </c>
      <c r="H63" s="7"/>
      <c r="I63" s="7">
        <f t="shared" si="0"/>
        <v>226134005</v>
      </c>
      <c r="J63" s="7"/>
      <c r="K63" s="7">
        <v>54500</v>
      </c>
      <c r="L63" s="7"/>
      <c r="M63" s="7">
        <v>44166968285</v>
      </c>
      <c r="N63" s="7"/>
      <c r="O63" s="7">
        <v>40640958822</v>
      </c>
      <c r="P63" s="7"/>
      <c r="Q63" s="7">
        <f t="shared" si="1"/>
        <v>3526009463</v>
      </c>
    </row>
    <row r="64" spans="1:17" x14ac:dyDescent="0.55000000000000004">
      <c r="A64" s="1" t="s">
        <v>89</v>
      </c>
      <c r="C64" s="7">
        <v>15000</v>
      </c>
      <c r="D64" s="7"/>
      <c r="E64" s="7">
        <v>11571152348</v>
      </c>
      <c r="F64" s="7"/>
      <c r="G64" s="7">
        <v>11578051097</v>
      </c>
      <c r="H64" s="7"/>
      <c r="I64" s="7">
        <f t="shared" si="0"/>
        <v>-6898749</v>
      </c>
      <c r="J64" s="7"/>
      <c r="K64" s="7">
        <v>15000</v>
      </c>
      <c r="L64" s="7"/>
      <c r="M64" s="7">
        <v>11571152348</v>
      </c>
      <c r="N64" s="7"/>
      <c r="O64" s="7">
        <v>10697088493</v>
      </c>
      <c r="P64" s="7"/>
      <c r="Q64" s="7">
        <f t="shared" si="1"/>
        <v>874063855</v>
      </c>
    </row>
    <row r="65" spans="1:17" x14ac:dyDescent="0.55000000000000004">
      <c r="A65" s="1" t="s">
        <v>111</v>
      </c>
      <c r="C65" s="7">
        <v>76816</v>
      </c>
      <c r="D65" s="7"/>
      <c r="E65" s="7">
        <v>50868319725</v>
      </c>
      <c r="F65" s="7"/>
      <c r="G65" s="7">
        <v>51123302621</v>
      </c>
      <c r="H65" s="7"/>
      <c r="I65" s="7">
        <f t="shared" si="0"/>
        <v>-254982896</v>
      </c>
      <c r="J65" s="7"/>
      <c r="K65" s="7">
        <v>76816</v>
      </c>
      <c r="L65" s="7"/>
      <c r="M65" s="7">
        <v>50868319725</v>
      </c>
      <c r="N65" s="7"/>
      <c r="O65" s="7">
        <v>49071209740</v>
      </c>
      <c r="P65" s="7"/>
      <c r="Q65" s="7">
        <f t="shared" si="1"/>
        <v>1797109985</v>
      </c>
    </row>
    <row r="66" spans="1:17" x14ac:dyDescent="0.55000000000000004">
      <c r="A66" s="1" t="s">
        <v>95</v>
      </c>
      <c r="C66" s="7">
        <v>16625</v>
      </c>
      <c r="D66" s="7"/>
      <c r="E66" s="7">
        <v>10246789932</v>
      </c>
      <c r="F66" s="7"/>
      <c r="G66" s="7">
        <v>10330564745</v>
      </c>
      <c r="H66" s="7"/>
      <c r="I66" s="7">
        <f t="shared" si="0"/>
        <v>-83774813</v>
      </c>
      <c r="J66" s="7"/>
      <c r="K66" s="7">
        <v>16625</v>
      </c>
      <c r="L66" s="7"/>
      <c r="M66" s="7">
        <v>10246789932</v>
      </c>
      <c r="N66" s="7"/>
      <c r="O66" s="7">
        <v>9671480926</v>
      </c>
      <c r="P66" s="7"/>
      <c r="Q66" s="7">
        <f t="shared" si="1"/>
        <v>575309006</v>
      </c>
    </row>
    <row r="67" spans="1:17" x14ac:dyDescent="0.55000000000000004">
      <c r="A67" s="1" t="s">
        <v>115</v>
      </c>
      <c r="C67" s="7">
        <v>14800</v>
      </c>
      <c r="D67" s="7"/>
      <c r="E67" s="7">
        <v>9645335466</v>
      </c>
      <c r="F67" s="7"/>
      <c r="G67" s="7">
        <v>9696830130</v>
      </c>
      <c r="H67" s="7"/>
      <c r="I67" s="7">
        <f t="shared" si="0"/>
        <v>-51494664</v>
      </c>
      <c r="J67" s="7"/>
      <c r="K67" s="7">
        <v>14800</v>
      </c>
      <c r="L67" s="7"/>
      <c r="M67" s="7">
        <v>9645335466</v>
      </c>
      <c r="N67" s="7"/>
      <c r="O67" s="7">
        <v>9695811038</v>
      </c>
      <c r="P67" s="7"/>
      <c r="Q67" s="7">
        <f t="shared" si="1"/>
        <v>-50475572</v>
      </c>
    </row>
    <row r="68" spans="1:17" x14ac:dyDescent="0.55000000000000004">
      <c r="A68" s="1" t="s">
        <v>120</v>
      </c>
      <c r="C68" s="7">
        <v>112600</v>
      </c>
      <c r="D68" s="7"/>
      <c r="E68" s="7">
        <v>70850839957</v>
      </c>
      <c r="F68" s="7"/>
      <c r="G68" s="7">
        <v>71320296852</v>
      </c>
      <c r="H68" s="7"/>
      <c r="I68" s="7">
        <f>E68-G68</f>
        <v>-469456895</v>
      </c>
      <c r="J68" s="7"/>
      <c r="K68" s="7">
        <v>112600</v>
      </c>
      <c r="L68" s="7"/>
      <c r="M68" s="7">
        <v>70850839957</v>
      </c>
      <c r="N68" s="7"/>
      <c r="O68" s="7">
        <v>68691388036</v>
      </c>
      <c r="P68" s="7"/>
      <c r="Q68" s="7">
        <f t="shared" si="1"/>
        <v>2159451921</v>
      </c>
    </row>
    <row r="69" spans="1:17" x14ac:dyDescent="0.55000000000000004">
      <c r="A69" s="1" t="s">
        <v>80</v>
      </c>
      <c r="C69" s="7">
        <v>10000</v>
      </c>
      <c r="D69" s="7"/>
      <c r="E69" s="7">
        <v>6133288140</v>
      </c>
      <c r="F69" s="7"/>
      <c r="G69" s="7">
        <v>6188578116</v>
      </c>
      <c r="H69" s="7"/>
      <c r="I69" s="7">
        <f t="shared" si="0"/>
        <v>-55289976</v>
      </c>
      <c r="J69" s="7"/>
      <c r="K69" s="7">
        <v>10000</v>
      </c>
      <c r="L69" s="7"/>
      <c r="M69" s="7">
        <v>6133288140</v>
      </c>
      <c r="N69" s="7"/>
      <c r="O69" s="7">
        <v>6205264491</v>
      </c>
      <c r="P69" s="7"/>
      <c r="Q69" s="7">
        <f t="shared" si="1"/>
        <v>-71976351</v>
      </c>
    </row>
    <row r="70" spans="1:17" x14ac:dyDescent="0.55000000000000004">
      <c r="A70" s="1" t="s">
        <v>117</v>
      </c>
      <c r="C70" s="7">
        <v>4000</v>
      </c>
      <c r="D70" s="7"/>
      <c r="E70" s="7">
        <v>2530741220</v>
      </c>
      <c r="F70" s="7"/>
      <c r="G70" s="7">
        <v>2546658334</v>
      </c>
      <c r="H70" s="7"/>
      <c r="I70" s="7">
        <f t="shared" si="0"/>
        <v>-15917114</v>
      </c>
      <c r="J70" s="7"/>
      <c r="K70" s="7">
        <v>4000</v>
      </c>
      <c r="L70" s="7"/>
      <c r="M70" s="7">
        <v>2530741230</v>
      </c>
      <c r="N70" s="7"/>
      <c r="O70" s="7">
        <v>2546701505</v>
      </c>
      <c r="P70" s="7"/>
      <c r="Q70" s="7">
        <f t="shared" si="1"/>
        <v>-15960275</v>
      </c>
    </row>
    <row r="71" spans="1:17" x14ac:dyDescent="0.55000000000000004">
      <c r="A71" s="1" t="s">
        <v>92</v>
      </c>
      <c r="C71" s="7">
        <v>79332</v>
      </c>
      <c r="D71" s="7"/>
      <c r="E71" s="7">
        <v>50843388295</v>
      </c>
      <c r="F71" s="7"/>
      <c r="G71" s="7">
        <v>51090066086</v>
      </c>
      <c r="H71" s="7"/>
      <c r="I71" s="7">
        <f>E71-G71</f>
        <v>-246677791</v>
      </c>
      <c r="J71" s="7"/>
      <c r="K71" s="7">
        <v>79332</v>
      </c>
      <c r="L71" s="7"/>
      <c r="M71" s="7">
        <v>50843388285</v>
      </c>
      <c r="N71" s="7"/>
      <c r="O71" s="7">
        <v>48963775863</v>
      </c>
      <c r="P71" s="7"/>
      <c r="Q71" s="7">
        <f t="shared" si="1"/>
        <v>1879612422</v>
      </c>
    </row>
    <row r="72" spans="1:17" x14ac:dyDescent="0.55000000000000004">
      <c r="A72" s="1" t="s">
        <v>132</v>
      </c>
      <c r="C72" s="7">
        <v>50000</v>
      </c>
      <c r="D72" s="7"/>
      <c r="E72" s="7">
        <v>47441399687</v>
      </c>
      <c r="F72" s="7"/>
      <c r="G72" s="7">
        <v>49241073437</v>
      </c>
      <c r="H72" s="7"/>
      <c r="I72" s="7">
        <f t="shared" si="0"/>
        <v>-1799673750</v>
      </c>
      <c r="J72" s="7"/>
      <c r="K72" s="7">
        <v>50000</v>
      </c>
      <c r="L72" s="7"/>
      <c r="M72" s="7">
        <v>47441399687</v>
      </c>
      <c r="N72" s="7"/>
      <c r="O72" s="7">
        <v>46945633542</v>
      </c>
      <c r="P72" s="7"/>
      <c r="Q72" s="7">
        <f t="shared" si="1"/>
        <v>495766145</v>
      </c>
    </row>
    <row r="73" spans="1:17" x14ac:dyDescent="0.55000000000000004">
      <c r="A73" s="1" t="s">
        <v>129</v>
      </c>
      <c r="C73" s="7">
        <v>25300</v>
      </c>
      <c r="D73" s="7"/>
      <c r="E73" s="7">
        <v>25000975751</v>
      </c>
      <c r="F73" s="7"/>
      <c r="G73" s="7">
        <v>25000975751</v>
      </c>
      <c r="H73" s="7"/>
      <c r="I73" s="7">
        <f t="shared" ref="I73" si="2">E73-G73</f>
        <v>0</v>
      </c>
      <c r="J73" s="7"/>
      <c r="K73" s="7">
        <v>25300</v>
      </c>
      <c r="L73" s="7"/>
      <c r="M73" s="7">
        <v>25000975751</v>
      </c>
      <c r="N73" s="7"/>
      <c r="O73" s="7">
        <v>25010040246</v>
      </c>
      <c r="P73" s="7"/>
      <c r="Q73" s="7">
        <f t="shared" ref="Q73" si="3">M73-O73</f>
        <v>-9064495</v>
      </c>
    </row>
    <row r="74" spans="1:17" ht="24.75" thickBot="1" x14ac:dyDescent="0.6">
      <c r="C74" s="7"/>
      <c r="D74" s="7"/>
      <c r="E74" s="8">
        <f>SUM(E8:E73)</f>
        <v>3230323282146</v>
      </c>
      <c r="F74" s="7"/>
      <c r="G74" s="8">
        <f>SUM(G8:G73)</f>
        <v>3065819247613</v>
      </c>
      <c r="H74" s="7"/>
      <c r="I74" s="8">
        <f>SUM(I8:I73)</f>
        <v>164504034533</v>
      </c>
      <c r="J74" s="7"/>
      <c r="K74" s="7"/>
      <c r="L74" s="7"/>
      <c r="M74" s="8">
        <f>SUM(M8:M73)</f>
        <v>3230323282146</v>
      </c>
      <c r="N74" s="7"/>
      <c r="O74" s="8">
        <f>SUM(O8:O73)</f>
        <v>3098995553485</v>
      </c>
      <c r="P74" s="7"/>
      <c r="Q74" s="8">
        <f>SUM(Q8:Q73)</f>
        <v>131327728661</v>
      </c>
    </row>
    <row r="75" spans="1:17" ht="24.75" thickTop="1" x14ac:dyDescent="0.55000000000000004">
      <c r="G75" s="7"/>
      <c r="H75" s="7"/>
      <c r="I75" s="7"/>
      <c r="J75" s="7">
        <f t="shared" ref="J75:N75" si="4">SUM(J8:J52)</f>
        <v>0</v>
      </c>
      <c r="K75" s="7"/>
      <c r="L75" s="7"/>
      <c r="M75" s="7"/>
      <c r="N75" s="7">
        <f t="shared" si="4"/>
        <v>0</v>
      </c>
      <c r="O75" s="7"/>
      <c r="P75" s="7"/>
      <c r="Q75" s="7"/>
    </row>
    <row r="76" spans="1:17" x14ac:dyDescent="0.55000000000000004">
      <c r="G76" s="6"/>
      <c r="H76" s="4"/>
      <c r="I76" s="6"/>
      <c r="O76" s="6"/>
      <c r="P76" s="4"/>
      <c r="Q76" s="6"/>
    </row>
    <row r="77" spans="1:17" x14ac:dyDescent="0.55000000000000004">
      <c r="G77" s="6"/>
      <c r="H77" s="6"/>
      <c r="I77" s="6"/>
      <c r="J77" s="3"/>
      <c r="K77" s="3"/>
      <c r="L77" s="3"/>
      <c r="M77" s="3"/>
      <c r="N77" s="3">
        <f t="shared" ref="N77" si="5">N76-N75</f>
        <v>0</v>
      </c>
      <c r="O77" s="3"/>
      <c r="P77" s="3"/>
      <c r="Q77" s="3"/>
    </row>
    <row r="79" spans="1:17" x14ac:dyDescent="0.55000000000000004">
      <c r="G79" s="7"/>
      <c r="H79" s="7"/>
      <c r="I79" s="7"/>
      <c r="J79" s="7">
        <f t="shared" ref="J79:N79" si="6">SUM(J53:J73)</f>
        <v>0</v>
      </c>
      <c r="K79" s="7"/>
      <c r="L79" s="7"/>
      <c r="M79" s="7"/>
      <c r="N79" s="7">
        <f t="shared" si="6"/>
        <v>0</v>
      </c>
      <c r="O79" s="7"/>
      <c r="P79" s="7"/>
      <c r="Q79" s="7"/>
    </row>
    <row r="80" spans="1:17" x14ac:dyDescent="0.55000000000000004">
      <c r="G80" s="6"/>
      <c r="H80" s="4"/>
      <c r="I80" s="6"/>
      <c r="O80" s="3"/>
      <c r="Q80" s="6"/>
    </row>
    <row r="81" spans="7:17" x14ac:dyDescent="0.55000000000000004">
      <c r="G81" s="6"/>
      <c r="H81" s="6"/>
      <c r="I81" s="6"/>
      <c r="J81" s="3">
        <f t="shared" ref="J81" si="7">J80-J79</f>
        <v>0</v>
      </c>
      <c r="K81" s="3"/>
      <c r="L81" s="3"/>
      <c r="M81" s="3"/>
      <c r="N81" s="3">
        <f t="shared" ref="N81" si="8">N80-N79</f>
        <v>0</v>
      </c>
      <c r="O81" s="3"/>
      <c r="P81" s="3"/>
      <c r="Q81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70"/>
  <sheetViews>
    <sheetView rightToLeft="1" workbookViewId="0">
      <selection activeCell="E22" sqref="E22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20" width="15.42578125" style="1" bestFit="1" customWidth="1"/>
    <col min="21" max="16384" width="9.140625" style="1"/>
  </cols>
  <sheetData>
    <row r="2" spans="1:17" ht="24.75" customHeight="1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 customHeight="1" x14ac:dyDescent="0.55000000000000004">
      <c r="A3" s="20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 customHeight="1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 x14ac:dyDescent="0.55000000000000004">
      <c r="A6" s="20" t="s">
        <v>3</v>
      </c>
      <c r="C6" s="21" t="s">
        <v>159</v>
      </c>
      <c r="D6" s="21" t="s">
        <v>159</v>
      </c>
      <c r="E6" s="21" t="s">
        <v>159</v>
      </c>
      <c r="F6" s="21" t="s">
        <v>159</v>
      </c>
      <c r="G6" s="21" t="s">
        <v>159</v>
      </c>
      <c r="H6" s="21" t="s">
        <v>159</v>
      </c>
      <c r="I6" s="21" t="s">
        <v>159</v>
      </c>
      <c r="K6" s="21" t="s">
        <v>160</v>
      </c>
      <c r="L6" s="21" t="s">
        <v>160</v>
      </c>
      <c r="M6" s="21" t="s">
        <v>160</v>
      </c>
      <c r="N6" s="21" t="s">
        <v>160</v>
      </c>
      <c r="O6" s="21" t="s">
        <v>160</v>
      </c>
      <c r="P6" s="21" t="s">
        <v>160</v>
      </c>
      <c r="Q6" s="21" t="s">
        <v>160</v>
      </c>
    </row>
    <row r="7" spans="1:17" ht="24.75" x14ac:dyDescent="0.55000000000000004">
      <c r="A7" s="21" t="s">
        <v>3</v>
      </c>
      <c r="C7" s="21" t="s">
        <v>7</v>
      </c>
      <c r="E7" s="21" t="s">
        <v>206</v>
      </c>
      <c r="G7" s="21" t="s">
        <v>207</v>
      </c>
      <c r="I7" s="21" t="s">
        <v>209</v>
      </c>
      <c r="K7" s="21" t="s">
        <v>7</v>
      </c>
      <c r="M7" s="21" t="s">
        <v>206</v>
      </c>
      <c r="O7" s="21" t="s">
        <v>207</v>
      </c>
      <c r="Q7" s="21" t="s">
        <v>209</v>
      </c>
    </row>
    <row r="8" spans="1:17" x14ac:dyDescent="0.55000000000000004">
      <c r="A8" s="1" t="s">
        <v>66</v>
      </c>
      <c r="C8" s="7">
        <v>776959</v>
      </c>
      <c r="D8" s="7"/>
      <c r="E8" s="7">
        <v>10169895881</v>
      </c>
      <c r="F8" s="7"/>
      <c r="G8" s="7">
        <v>10169895881</v>
      </c>
      <c r="H8" s="7"/>
      <c r="I8" s="7">
        <f>E8-G8</f>
        <v>0</v>
      </c>
      <c r="J8" s="7"/>
      <c r="K8" s="7">
        <v>776959</v>
      </c>
      <c r="L8" s="7"/>
      <c r="M8" s="7">
        <v>10169895881</v>
      </c>
      <c r="N8" s="7"/>
      <c r="O8" s="7">
        <v>10169895881</v>
      </c>
      <c r="P8" s="7"/>
      <c r="Q8" s="7">
        <v>0</v>
      </c>
    </row>
    <row r="9" spans="1:17" x14ac:dyDescent="0.55000000000000004">
      <c r="A9" s="1" t="s">
        <v>25</v>
      </c>
      <c r="C9" s="7">
        <v>51396</v>
      </c>
      <c r="D9" s="7"/>
      <c r="E9" s="7">
        <v>3776448803</v>
      </c>
      <c r="F9" s="7"/>
      <c r="G9" s="7">
        <v>3910954244</v>
      </c>
      <c r="H9" s="7"/>
      <c r="I9" s="7">
        <f>E9-G9</f>
        <v>-134505441</v>
      </c>
      <c r="J9" s="7"/>
      <c r="K9" s="7">
        <v>51396</v>
      </c>
      <c r="L9" s="7"/>
      <c r="M9" s="7">
        <v>3776448803</v>
      </c>
      <c r="N9" s="7"/>
      <c r="O9" s="7">
        <v>3910954244</v>
      </c>
      <c r="P9" s="7"/>
      <c r="Q9" s="7">
        <v>-134505441</v>
      </c>
    </row>
    <row r="10" spans="1:17" x14ac:dyDescent="0.55000000000000004">
      <c r="A10" s="1" t="s">
        <v>58</v>
      </c>
      <c r="C10" s="7">
        <v>293888</v>
      </c>
      <c r="D10" s="7"/>
      <c r="E10" s="7">
        <v>10729582651</v>
      </c>
      <c r="F10" s="7"/>
      <c r="G10" s="7">
        <v>8060086135</v>
      </c>
      <c r="H10" s="7"/>
      <c r="I10" s="7">
        <f t="shared" ref="I10:I61" si="0">E10-G10</f>
        <v>2669496516</v>
      </c>
      <c r="J10" s="7"/>
      <c r="K10" s="7">
        <v>578214</v>
      </c>
      <c r="L10" s="7"/>
      <c r="M10" s="7">
        <v>19362907855</v>
      </c>
      <c r="N10" s="7"/>
      <c r="O10" s="7">
        <v>15857927650</v>
      </c>
      <c r="P10" s="7"/>
      <c r="Q10" s="7">
        <v>3504980205</v>
      </c>
    </row>
    <row r="11" spans="1:17" x14ac:dyDescent="0.55000000000000004">
      <c r="A11" s="1" t="s">
        <v>15</v>
      </c>
      <c r="C11" s="7">
        <v>1412219</v>
      </c>
      <c r="D11" s="7"/>
      <c r="E11" s="7">
        <v>5443289991</v>
      </c>
      <c r="F11" s="7"/>
      <c r="G11" s="7">
        <v>5474884085</v>
      </c>
      <c r="H11" s="7"/>
      <c r="I11" s="7">
        <f t="shared" si="0"/>
        <v>-31594094</v>
      </c>
      <c r="J11" s="7"/>
      <c r="K11" s="7">
        <v>1412219</v>
      </c>
      <c r="L11" s="7"/>
      <c r="M11" s="7">
        <v>5443289991</v>
      </c>
      <c r="N11" s="7"/>
      <c r="O11" s="7">
        <v>5474884085</v>
      </c>
      <c r="P11" s="7"/>
      <c r="Q11" s="7">
        <v>-31594094</v>
      </c>
    </row>
    <row r="12" spans="1:17" x14ac:dyDescent="0.55000000000000004">
      <c r="A12" s="1" t="s">
        <v>31</v>
      </c>
      <c r="C12" s="7">
        <v>1091408</v>
      </c>
      <c r="D12" s="7"/>
      <c r="E12" s="7">
        <v>17192950224</v>
      </c>
      <c r="F12" s="7"/>
      <c r="G12" s="7">
        <v>17192950224</v>
      </c>
      <c r="H12" s="7"/>
      <c r="I12" s="7">
        <f t="shared" si="0"/>
        <v>0</v>
      </c>
      <c r="J12" s="7"/>
      <c r="K12" s="7">
        <v>1091408</v>
      </c>
      <c r="L12" s="7"/>
      <c r="M12" s="7">
        <v>17192950224</v>
      </c>
      <c r="N12" s="7"/>
      <c r="O12" s="7">
        <v>17192950224</v>
      </c>
      <c r="P12" s="7"/>
      <c r="Q12" s="7">
        <v>0</v>
      </c>
    </row>
    <row r="13" spans="1:17" x14ac:dyDescent="0.55000000000000004">
      <c r="A13" s="1" t="s">
        <v>28</v>
      </c>
      <c r="C13" s="7">
        <v>246176</v>
      </c>
      <c r="D13" s="7"/>
      <c r="E13" s="7">
        <v>3331984927</v>
      </c>
      <c r="F13" s="7"/>
      <c r="G13" s="7">
        <v>4992109437</v>
      </c>
      <c r="H13" s="7"/>
      <c r="I13" s="7">
        <f t="shared" si="0"/>
        <v>-1660124510</v>
      </c>
      <c r="J13" s="7"/>
      <c r="K13" s="7">
        <v>246176</v>
      </c>
      <c r="L13" s="7"/>
      <c r="M13" s="7">
        <v>3331984927</v>
      </c>
      <c r="N13" s="7"/>
      <c r="O13" s="7">
        <v>4992109437</v>
      </c>
      <c r="P13" s="7"/>
      <c r="Q13" s="7">
        <v>-1660124510</v>
      </c>
    </row>
    <row r="14" spans="1:17" x14ac:dyDescent="0.55000000000000004">
      <c r="A14" s="1" t="s">
        <v>55</v>
      </c>
      <c r="C14" s="7">
        <v>487852</v>
      </c>
      <c r="D14" s="7"/>
      <c r="E14" s="7">
        <v>857344638</v>
      </c>
      <c r="F14" s="7"/>
      <c r="G14" s="7">
        <v>1063978721</v>
      </c>
      <c r="H14" s="7"/>
      <c r="I14" s="7">
        <f t="shared" si="0"/>
        <v>-206634083</v>
      </c>
      <c r="J14" s="7"/>
      <c r="K14" s="7">
        <v>487852</v>
      </c>
      <c r="L14" s="7"/>
      <c r="M14" s="7">
        <v>857344638</v>
      </c>
      <c r="N14" s="7"/>
      <c r="O14" s="7">
        <v>1063978721</v>
      </c>
      <c r="P14" s="7"/>
      <c r="Q14" s="7">
        <v>-206634083</v>
      </c>
    </row>
    <row r="15" spans="1:17" x14ac:dyDescent="0.55000000000000004">
      <c r="A15" s="1" t="s">
        <v>46</v>
      </c>
      <c r="C15" s="7">
        <v>15007</v>
      </c>
      <c r="D15" s="7"/>
      <c r="E15" s="7">
        <v>167474698</v>
      </c>
      <c r="F15" s="7"/>
      <c r="G15" s="7">
        <v>205715198</v>
      </c>
      <c r="H15" s="7"/>
      <c r="I15" s="7">
        <f t="shared" si="0"/>
        <v>-38240500</v>
      </c>
      <c r="J15" s="7"/>
      <c r="K15" s="7">
        <v>15007</v>
      </c>
      <c r="L15" s="7"/>
      <c r="M15" s="7">
        <v>167474698</v>
      </c>
      <c r="N15" s="7"/>
      <c r="O15" s="7">
        <v>205715198</v>
      </c>
      <c r="P15" s="7"/>
      <c r="Q15" s="7">
        <v>-38240500</v>
      </c>
    </row>
    <row r="16" spans="1:17" x14ac:dyDescent="0.55000000000000004">
      <c r="A16" s="1" t="s">
        <v>36</v>
      </c>
      <c r="C16" s="7">
        <v>1</v>
      </c>
      <c r="D16" s="7"/>
      <c r="E16" s="7">
        <v>1</v>
      </c>
      <c r="F16" s="7"/>
      <c r="G16" s="7">
        <v>944</v>
      </c>
      <c r="H16" s="7"/>
      <c r="I16" s="7">
        <f t="shared" si="0"/>
        <v>-943</v>
      </c>
      <c r="J16" s="7"/>
      <c r="K16" s="7">
        <v>1</v>
      </c>
      <c r="L16" s="7"/>
      <c r="M16" s="7">
        <v>1</v>
      </c>
      <c r="N16" s="7"/>
      <c r="O16" s="7">
        <v>944</v>
      </c>
      <c r="P16" s="7"/>
      <c r="Q16" s="7">
        <v>-943</v>
      </c>
    </row>
    <row r="17" spans="1:17" x14ac:dyDescent="0.55000000000000004">
      <c r="A17" s="1" t="s">
        <v>63</v>
      </c>
      <c r="C17" s="7">
        <v>1173523</v>
      </c>
      <c r="D17" s="7"/>
      <c r="E17" s="7">
        <v>21143076694</v>
      </c>
      <c r="F17" s="7"/>
      <c r="G17" s="7">
        <v>21546003620</v>
      </c>
      <c r="H17" s="7"/>
      <c r="I17" s="7">
        <f t="shared" si="0"/>
        <v>-402926926</v>
      </c>
      <c r="J17" s="7"/>
      <c r="K17" s="7">
        <v>2769246</v>
      </c>
      <c r="L17" s="7"/>
      <c r="M17" s="7">
        <v>52523121370</v>
      </c>
      <c r="N17" s="7"/>
      <c r="O17" s="7">
        <v>50843643067</v>
      </c>
      <c r="P17" s="7"/>
      <c r="Q17" s="7">
        <v>1679478303</v>
      </c>
    </row>
    <row r="18" spans="1:17" x14ac:dyDescent="0.55000000000000004">
      <c r="A18" s="1" t="s">
        <v>61</v>
      </c>
      <c r="C18" s="7">
        <v>775124</v>
      </c>
      <c r="D18" s="7"/>
      <c r="E18" s="7">
        <v>11128086640</v>
      </c>
      <c r="F18" s="7"/>
      <c r="G18" s="7">
        <v>13106409326</v>
      </c>
      <c r="H18" s="7"/>
      <c r="I18" s="7">
        <f t="shared" si="0"/>
        <v>-1978322686</v>
      </c>
      <c r="J18" s="7"/>
      <c r="K18" s="7">
        <v>775124</v>
      </c>
      <c r="L18" s="7"/>
      <c r="M18" s="7">
        <v>11128086640</v>
      </c>
      <c r="N18" s="7"/>
      <c r="O18" s="7">
        <v>13106409326</v>
      </c>
      <c r="P18" s="7"/>
      <c r="Q18" s="7">
        <v>-1978322686</v>
      </c>
    </row>
    <row r="19" spans="1:17" x14ac:dyDescent="0.55000000000000004">
      <c r="A19" s="1" t="s">
        <v>19</v>
      </c>
      <c r="C19" s="7">
        <v>1</v>
      </c>
      <c r="D19" s="7"/>
      <c r="E19" s="7">
        <v>1</v>
      </c>
      <c r="F19" s="7"/>
      <c r="G19" s="7">
        <v>23779</v>
      </c>
      <c r="H19" s="7"/>
      <c r="I19" s="7">
        <f t="shared" si="0"/>
        <v>-23778</v>
      </c>
      <c r="J19" s="7"/>
      <c r="K19" s="7">
        <v>21964</v>
      </c>
      <c r="L19" s="7"/>
      <c r="M19" s="7">
        <v>2160963013</v>
      </c>
      <c r="N19" s="7"/>
      <c r="O19" s="7">
        <v>2141246178</v>
      </c>
      <c r="P19" s="7"/>
      <c r="Q19" s="7">
        <v>19716835</v>
      </c>
    </row>
    <row r="20" spans="1:17" x14ac:dyDescent="0.55000000000000004">
      <c r="A20" s="1" t="s">
        <v>24</v>
      </c>
      <c r="C20" s="7">
        <v>190682</v>
      </c>
      <c r="D20" s="7"/>
      <c r="E20" s="7">
        <v>14572313395</v>
      </c>
      <c r="F20" s="7"/>
      <c r="G20" s="7">
        <v>11890311047</v>
      </c>
      <c r="H20" s="7"/>
      <c r="I20" s="7">
        <f t="shared" si="0"/>
        <v>2682002348</v>
      </c>
      <c r="J20" s="7"/>
      <c r="K20" s="7">
        <v>190682</v>
      </c>
      <c r="L20" s="7"/>
      <c r="M20" s="7">
        <v>14572313395</v>
      </c>
      <c r="N20" s="7"/>
      <c r="O20" s="7">
        <v>11890311047</v>
      </c>
      <c r="P20" s="7"/>
      <c r="Q20" s="7">
        <v>2682002348</v>
      </c>
    </row>
    <row r="21" spans="1:17" x14ac:dyDescent="0.55000000000000004">
      <c r="A21" s="1" t="s">
        <v>57</v>
      </c>
      <c r="C21" s="7">
        <v>295027</v>
      </c>
      <c r="D21" s="7"/>
      <c r="E21" s="7">
        <v>4251540823</v>
      </c>
      <c r="F21" s="7"/>
      <c r="G21" s="7">
        <v>5161391799</v>
      </c>
      <c r="H21" s="7"/>
      <c r="I21" s="7">
        <f t="shared" si="0"/>
        <v>-909850976</v>
      </c>
      <c r="J21" s="7"/>
      <c r="K21" s="7">
        <v>295027</v>
      </c>
      <c r="L21" s="7"/>
      <c r="M21" s="7">
        <v>4251540823</v>
      </c>
      <c r="N21" s="7"/>
      <c r="O21" s="7">
        <v>5161391799</v>
      </c>
      <c r="P21" s="7"/>
      <c r="Q21" s="7">
        <v>-909850976</v>
      </c>
    </row>
    <row r="22" spans="1:17" x14ac:dyDescent="0.55000000000000004">
      <c r="A22" s="1" t="s">
        <v>59</v>
      </c>
      <c r="C22" s="7">
        <v>621795</v>
      </c>
      <c r="D22" s="7"/>
      <c r="E22" s="7">
        <v>2556030567</v>
      </c>
      <c r="F22" s="7"/>
      <c r="G22" s="7">
        <v>2398827935</v>
      </c>
      <c r="H22" s="7"/>
      <c r="I22" s="7">
        <f t="shared" si="0"/>
        <v>157202632</v>
      </c>
      <c r="J22" s="7"/>
      <c r="K22" s="7">
        <v>621795</v>
      </c>
      <c r="L22" s="7"/>
      <c r="M22" s="7">
        <v>2556030567</v>
      </c>
      <c r="N22" s="7"/>
      <c r="O22" s="7">
        <v>2398827935</v>
      </c>
      <c r="P22" s="7"/>
      <c r="Q22" s="7">
        <v>157202632</v>
      </c>
    </row>
    <row r="23" spans="1:17" x14ac:dyDescent="0.55000000000000004">
      <c r="A23" s="1" t="s">
        <v>53</v>
      </c>
      <c r="C23" s="7">
        <v>1</v>
      </c>
      <c r="D23" s="7"/>
      <c r="E23" s="7">
        <v>1</v>
      </c>
      <c r="F23" s="7"/>
      <c r="G23" s="7">
        <v>6011</v>
      </c>
      <c r="H23" s="7"/>
      <c r="I23" s="7">
        <f t="shared" si="0"/>
        <v>-6010</v>
      </c>
      <c r="J23" s="7"/>
      <c r="K23" s="7">
        <v>1066872</v>
      </c>
      <c r="L23" s="7"/>
      <c r="M23" s="7">
        <v>5644285002</v>
      </c>
      <c r="N23" s="7"/>
      <c r="O23" s="7">
        <v>6414009489</v>
      </c>
      <c r="P23" s="7"/>
      <c r="Q23" s="7">
        <v>-769724487</v>
      </c>
    </row>
    <row r="24" spans="1:17" x14ac:dyDescent="0.55000000000000004">
      <c r="A24" s="1" t="s">
        <v>45</v>
      </c>
      <c r="C24" s="7">
        <v>20714387</v>
      </c>
      <c r="D24" s="7"/>
      <c r="E24" s="7">
        <v>27221482814</v>
      </c>
      <c r="F24" s="7"/>
      <c r="G24" s="7">
        <v>28395177091</v>
      </c>
      <c r="H24" s="7"/>
      <c r="I24" s="7">
        <f t="shared" si="0"/>
        <v>-1173694277</v>
      </c>
      <c r="J24" s="7"/>
      <c r="K24" s="7">
        <v>20714387</v>
      </c>
      <c r="L24" s="7"/>
      <c r="M24" s="7">
        <v>27221482814</v>
      </c>
      <c r="N24" s="7"/>
      <c r="O24" s="7">
        <v>28395177091</v>
      </c>
      <c r="P24" s="7"/>
      <c r="Q24" s="7">
        <v>-1173694277</v>
      </c>
    </row>
    <row r="25" spans="1:17" x14ac:dyDescent="0.55000000000000004">
      <c r="A25" s="1" t="s">
        <v>22</v>
      </c>
      <c r="C25" s="7">
        <v>114343</v>
      </c>
      <c r="D25" s="7"/>
      <c r="E25" s="7">
        <v>3694915729</v>
      </c>
      <c r="F25" s="7"/>
      <c r="G25" s="7">
        <v>4811340361</v>
      </c>
      <c r="H25" s="7"/>
      <c r="I25" s="7">
        <f t="shared" si="0"/>
        <v>-1116424632</v>
      </c>
      <c r="J25" s="7"/>
      <c r="K25" s="7">
        <v>114343</v>
      </c>
      <c r="L25" s="7"/>
      <c r="M25" s="7">
        <v>3694915729</v>
      </c>
      <c r="N25" s="7"/>
      <c r="O25" s="7">
        <v>4811340361</v>
      </c>
      <c r="P25" s="7"/>
      <c r="Q25" s="7">
        <v>-1116424632</v>
      </c>
    </row>
    <row r="26" spans="1:17" x14ac:dyDescent="0.55000000000000004">
      <c r="A26" s="1" t="s">
        <v>26</v>
      </c>
      <c r="C26" s="7">
        <v>4256882</v>
      </c>
      <c r="D26" s="7"/>
      <c r="E26" s="7">
        <v>16149688232</v>
      </c>
      <c r="F26" s="7"/>
      <c r="G26" s="7">
        <v>14334334166</v>
      </c>
      <c r="H26" s="7"/>
      <c r="I26" s="7">
        <f t="shared" si="0"/>
        <v>1815354066</v>
      </c>
      <c r="J26" s="7"/>
      <c r="K26" s="7">
        <v>4256882</v>
      </c>
      <c r="L26" s="7"/>
      <c r="M26" s="7">
        <v>16149688232</v>
      </c>
      <c r="N26" s="7"/>
      <c r="O26" s="7">
        <v>14334334166</v>
      </c>
      <c r="P26" s="7"/>
      <c r="Q26" s="7">
        <v>1815354066</v>
      </c>
    </row>
    <row r="27" spans="1:17" x14ac:dyDescent="0.55000000000000004">
      <c r="A27" s="1" t="s">
        <v>210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8516380</v>
      </c>
      <c r="L27" s="7"/>
      <c r="M27" s="7">
        <v>20090140420</v>
      </c>
      <c r="N27" s="7"/>
      <c r="O27" s="7">
        <v>20090140420</v>
      </c>
      <c r="P27" s="7"/>
      <c r="Q27" s="7">
        <v>0</v>
      </c>
    </row>
    <row r="28" spans="1:17" x14ac:dyDescent="0.55000000000000004">
      <c r="A28" s="1" t="s">
        <v>211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3869557</v>
      </c>
      <c r="L28" s="7"/>
      <c r="M28" s="7">
        <v>34794601146</v>
      </c>
      <c r="N28" s="7"/>
      <c r="O28" s="7">
        <v>25771772010</v>
      </c>
      <c r="P28" s="7"/>
      <c r="Q28" s="7">
        <v>9022829136</v>
      </c>
    </row>
    <row r="29" spans="1:17" x14ac:dyDescent="0.55000000000000004">
      <c r="A29" s="1" t="s">
        <v>34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1023077</v>
      </c>
      <c r="L29" s="7"/>
      <c r="M29" s="7">
        <v>15975356733</v>
      </c>
      <c r="N29" s="7"/>
      <c r="O29" s="7">
        <v>17527940974</v>
      </c>
      <c r="P29" s="7"/>
      <c r="Q29" s="7">
        <v>-1552584241</v>
      </c>
    </row>
    <row r="30" spans="1:17" x14ac:dyDescent="0.55000000000000004">
      <c r="A30" s="1" t="s">
        <v>212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1120448</v>
      </c>
      <c r="L30" s="7"/>
      <c r="M30" s="7">
        <v>49266561837</v>
      </c>
      <c r="N30" s="7"/>
      <c r="O30" s="7">
        <v>29589926885</v>
      </c>
      <c r="P30" s="7"/>
      <c r="Q30" s="7">
        <v>19676634952</v>
      </c>
    </row>
    <row r="31" spans="1:17" x14ac:dyDescent="0.55000000000000004">
      <c r="A31" s="1" t="s">
        <v>213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1156086</v>
      </c>
      <c r="L31" s="7"/>
      <c r="M31" s="7">
        <v>1752626376</v>
      </c>
      <c r="N31" s="7"/>
      <c r="O31" s="7">
        <v>1752626376</v>
      </c>
      <c r="P31" s="7"/>
      <c r="Q31" s="7">
        <v>0</v>
      </c>
    </row>
    <row r="32" spans="1:17" x14ac:dyDescent="0.55000000000000004">
      <c r="A32" s="1" t="s">
        <v>18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88962</v>
      </c>
      <c r="L32" s="7"/>
      <c r="M32" s="7">
        <v>8396682608</v>
      </c>
      <c r="N32" s="7"/>
      <c r="O32" s="7">
        <v>7454874594</v>
      </c>
      <c r="P32" s="7"/>
      <c r="Q32" s="7">
        <v>941808014</v>
      </c>
    </row>
    <row r="33" spans="1:17" x14ac:dyDescent="0.55000000000000004">
      <c r="A33" s="1" t="s">
        <v>214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3569950</v>
      </c>
      <c r="L33" s="7"/>
      <c r="M33" s="7">
        <v>12848250050</v>
      </c>
      <c r="N33" s="7"/>
      <c r="O33" s="7">
        <v>12848250050</v>
      </c>
      <c r="P33" s="7"/>
      <c r="Q33" s="7">
        <v>0</v>
      </c>
    </row>
    <row r="34" spans="1:17" x14ac:dyDescent="0.55000000000000004">
      <c r="A34" s="1" t="s">
        <v>215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795255</v>
      </c>
      <c r="L34" s="7"/>
      <c r="M34" s="7">
        <v>26993529786</v>
      </c>
      <c r="N34" s="7"/>
      <c r="O34" s="7">
        <v>23755223144</v>
      </c>
      <c r="P34" s="7"/>
      <c r="Q34" s="7">
        <v>3238306642</v>
      </c>
    </row>
    <row r="35" spans="1:17" x14ac:dyDescent="0.55000000000000004">
      <c r="A35" s="1" t="s">
        <v>216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6358289</v>
      </c>
      <c r="L35" s="7"/>
      <c r="M35" s="7">
        <v>41514786867</v>
      </c>
      <c r="N35" s="7"/>
      <c r="O35" s="7">
        <v>45760109986</v>
      </c>
      <c r="P35" s="7"/>
      <c r="Q35" s="7">
        <v>-4245323119</v>
      </c>
    </row>
    <row r="36" spans="1:17" x14ac:dyDescent="0.55000000000000004">
      <c r="A36" s="1" t="s">
        <v>217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4303548</v>
      </c>
      <c r="L36" s="7"/>
      <c r="M36" s="7">
        <v>36731995086</v>
      </c>
      <c r="N36" s="7"/>
      <c r="O36" s="7">
        <v>32769034872</v>
      </c>
      <c r="P36" s="7"/>
      <c r="Q36" s="7">
        <v>3962960214</v>
      </c>
    </row>
    <row r="37" spans="1:17" x14ac:dyDescent="0.55000000000000004">
      <c r="A37" s="1" t="s">
        <v>218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7284110</v>
      </c>
      <c r="L37" s="7"/>
      <c r="M37" s="7">
        <v>34919248670</v>
      </c>
      <c r="N37" s="7"/>
      <c r="O37" s="7">
        <v>25950918051</v>
      </c>
      <c r="P37" s="7"/>
      <c r="Q37" s="7">
        <v>8968330619</v>
      </c>
    </row>
    <row r="38" spans="1:17" x14ac:dyDescent="0.55000000000000004">
      <c r="A38" s="1" t="s">
        <v>44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329789</v>
      </c>
      <c r="L38" s="7"/>
      <c r="M38" s="7">
        <v>5134384181</v>
      </c>
      <c r="N38" s="7"/>
      <c r="O38" s="7">
        <v>4179791133</v>
      </c>
      <c r="P38" s="7"/>
      <c r="Q38" s="7">
        <v>954593048</v>
      </c>
    </row>
    <row r="39" spans="1:17" x14ac:dyDescent="0.55000000000000004">
      <c r="A39" s="1" t="s">
        <v>30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1500144</v>
      </c>
      <c r="L39" s="7"/>
      <c r="M39" s="7">
        <v>17183584738</v>
      </c>
      <c r="N39" s="7"/>
      <c r="O39" s="7">
        <v>14614258830</v>
      </c>
      <c r="P39" s="7"/>
      <c r="Q39" s="7">
        <v>2569325908</v>
      </c>
    </row>
    <row r="40" spans="1:17" x14ac:dyDescent="0.55000000000000004">
      <c r="A40" s="1" t="s">
        <v>29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5000000</v>
      </c>
      <c r="L40" s="7"/>
      <c r="M40" s="7">
        <v>24682261500</v>
      </c>
      <c r="N40" s="7"/>
      <c r="O40" s="7">
        <v>27666463214</v>
      </c>
      <c r="P40" s="7"/>
      <c r="Q40" s="7">
        <v>-2984201714</v>
      </c>
    </row>
    <row r="41" spans="1:17" x14ac:dyDescent="0.55000000000000004">
      <c r="A41" s="1" t="s">
        <v>219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1656167</v>
      </c>
      <c r="L41" s="7"/>
      <c r="M41" s="7">
        <v>62017542195</v>
      </c>
      <c r="N41" s="7"/>
      <c r="O41" s="7">
        <v>52612865834</v>
      </c>
      <c r="P41" s="7"/>
      <c r="Q41" s="7">
        <v>9404676361</v>
      </c>
    </row>
    <row r="42" spans="1:17" x14ac:dyDescent="0.55000000000000004">
      <c r="A42" s="1" t="s">
        <v>187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9160874</v>
      </c>
      <c r="L42" s="7"/>
      <c r="M42" s="7">
        <v>14970964537</v>
      </c>
      <c r="N42" s="7"/>
      <c r="O42" s="7">
        <v>19823706544</v>
      </c>
      <c r="P42" s="7"/>
      <c r="Q42" s="7">
        <v>-4852742007</v>
      </c>
    </row>
    <row r="43" spans="1:17" x14ac:dyDescent="0.55000000000000004">
      <c r="A43" s="1" t="s">
        <v>182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1953499</v>
      </c>
      <c r="L43" s="7"/>
      <c r="M43" s="7">
        <v>27438703520</v>
      </c>
      <c r="N43" s="7"/>
      <c r="O43" s="7">
        <v>24739496175</v>
      </c>
      <c r="P43" s="7"/>
      <c r="Q43" s="7">
        <v>2699207345</v>
      </c>
    </row>
    <row r="44" spans="1:17" x14ac:dyDescent="0.55000000000000004">
      <c r="A44" s="1" t="s">
        <v>221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1366288</v>
      </c>
      <c r="L44" s="7"/>
      <c r="M44" s="7">
        <v>18199325293</v>
      </c>
      <c r="N44" s="7"/>
      <c r="O44" s="7">
        <v>15279284097</v>
      </c>
      <c r="P44" s="7"/>
      <c r="Q44" s="7">
        <v>2920041196</v>
      </c>
    </row>
    <row r="45" spans="1:17" x14ac:dyDescent="0.55000000000000004">
      <c r="A45" s="1" t="s">
        <v>222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65454</v>
      </c>
      <c r="L45" s="7"/>
      <c r="M45" s="7">
        <v>34877204952</v>
      </c>
      <c r="N45" s="7"/>
      <c r="O45" s="7">
        <v>28921842542</v>
      </c>
      <c r="P45" s="7"/>
      <c r="Q45" s="7">
        <v>5955362410</v>
      </c>
    </row>
    <row r="46" spans="1:17" x14ac:dyDescent="0.55000000000000004">
      <c r="A46" s="1" t="s">
        <v>223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767307</v>
      </c>
      <c r="L46" s="7"/>
      <c r="M46" s="7">
        <v>13370324475</v>
      </c>
      <c r="N46" s="7"/>
      <c r="O46" s="7">
        <v>8908820992</v>
      </c>
      <c r="P46" s="7"/>
      <c r="Q46" s="7">
        <v>4461503483</v>
      </c>
    </row>
    <row r="47" spans="1:17" x14ac:dyDescent="0.55000000000000004">
      <c r="A47" s="1" t="s">
        <v>135</v>
      </c>
      <c r="C47" s="7">
        <v>50000</v>
      </c>
      <c r="D47" s="7"/>
      <c r="E47" s="7">
        <v>50000000000</v>
      </c>
      <c r="F47" s="7"/>
      <c r="G47" s="7">
        <v>49990887509</v>
      </c>
      <c r="H47" s="7"/>
      <c r="I47" s="7">
        <f t="shared" si="0"/>
        <v>9112491</v>
      </c>
      <c r="J47" s="7"/>
      <c r="K47" s="7">
        <v>50000</v>
      </c>
      <c r="L47" s="7"/>
      <c r="M47" s="7">
        <v>50000000000</v>
      </c>
      <c r="N47" s="7"/>
      <c r="O47" s="7">
        <v>49990887509</v>
      </c>
      <c r="P47" s="7"/>
      <c r="Q47" s="7">
        <v>9112491</v>
      </c>
    </row>
    <row r="48" spans="1:17" x14ac:dyDescent="0.55000000000000004">
      <c r="A48" s="1" t="s">
        <v>132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100000</v>
      </c>
      <c r="L48" s="7"/>
      <c r="M48" s="7">
        <v>94184556250</v>
      </c>
      <c r="N48" s="7"/>
      <c r="O48" s="7">
        <v>93891267083</v>
      </c>
      <c r="P48" s="7"/>
      <c r="Q48" s="7">
        <v>293289167</v>
      </c>
    </row>
    <row r="49" spans="1:20" x14ac:dyDescent="0.55000000000000004">
      <c r="A49" s="1" t="s">
        <v>224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53372</v>
      </c>
      <c r="L49" s="7"/>
      <c r="M49" s="7">
        <v>53372000000</v>
      </c>
      <c r="N49" s="7"/>
      <c r="O49" s="7">
        <v>49677124068</v>
      </c>
      <c r="P49" s="7"/>
      <c r="Q49" s="7">
        <v>3694875932</v>
      </c>
    </row>
    <row r="50" spans="1:20" x14ac:dyDescent="0.55000000000000004">
      <c r="A50" s="1" t="s">
        <v>86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39000</v>
      </c>
      <c r="L50" s="7"/>
      <c r="M50" s="7">
        <v>30670606955</v>
      </c>
      <c r="N50" s="7"/>
      <c r="O50" s="7">
        <v>28619457185</v>
      </c>
      <c r="P50" s="7"/>
      <c r="Q50" s="7">
        <v>2051149770</v>
      </c>
    </row>
    <row r="51" spans="1:20" x14ac:dyDescent="0.55000000000000004">
      <c r="A51" s="1" t="s">
        <v>169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1000</v>
      </c>
      <c r="L51" s="7"/>
      <c r="M51" s="7">
        <v>1000000000</v>
      </c>
      <c r="N51" s="7"/>
      <c r="O51" s="7">
        <v>999808751</v>
      </c>
      <c r="P51" s="7"/>
      <c r="Q51" s="7">
        <v>191249</v>
      </c>
    </row>
    <row r="52" spans="1:20" x14ac:dyDescent="0.55000000000000004">
      <c r="A52" s="1" t="s">
        <v>225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60440</v>
      </c>
      <c r="L52" s="7"/>
      <c r="M52" s="7">
        <v>60440000000</v>
      </c>
      <c r="N52" s="7"/>
      <c r="O52" s="7">
        <v>57665020720</v>
      </c>
      <c r="P52" s="7"/>
      <c r="Q52" s="7">
        <v>2774979280</v>
      </c>
    </row>
    <row r="53" spans="1:20" x14ac:dyDescent="0.55000000000000004">
      <c r="A53" s="1" t="s">
        <v>226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130000</v>
      </c>
      <c r="L53" s="7"/>
      <c r="M53" s="7">
        <v>130000000000</v>
      </c>
      <c r="N53" s="7"/>
      <c r="O53" s="7">
        <v>118780267173</v>
      </c>
      <c r="P53" s="7"/>
      <c r="Q53" s="7">
        <v>11219732827</v>
      </c>
    </row>
    <row r="54" spans="1:20" x14ac:dyDescent="0.55000000000000004">
      <c r="A54" s="1" t="s">
        <v>227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32215</v>
      </c>
      <c r="L54" s="7"/>
      <c r="M54" s="7">
        <v>32215000000</v>
      </c>
      <c r="N54" s="7"/>
      <c r="O54" s="7">
        <v>31277994185</v>
      </c>
      <c r="P54" s="7"/>
      <c r="Q54" s="7">
        <v>937005815</v>
      </c>
    </row>
    <row r="55" spans="1:20" x14ac:dyDescent="0.55000000000000004">
      <c r="A55" s="1" t="s">
        <v>228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133280</v>
      </c>
      <c r="L55" s="7"/>
      <c r="M55" s="7">
        <v>133280000000</v>
      </c>
      <c r="N55" s="7"/>
      <c r="O55" s="7">
        <v>126564256164</v>
      </c>
      <c r="P55" s="7"/>
      <c r="Q55" s="7">
        <v>6715743836</v>
      </c>
    </row>
    <row r="56" spans="1:20" x14ac:dyDescent="0.55000000000000004">
      <c r="A56" s="1" t="s">
        <v>123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162000</v>
      </c>
      <c r="L56" s="7"/>
      <c r="M56" s="7">
        <v>135411608293</v>
      </c>
      <c r="N56" s="7"/>
      <c r="O56" s="7">
        <v>130323525798</v>
      </c>
      <c r="P56" s="7"/>
      <c r="Q56" s="7">
        <v>5088082495</v>
      </c>
    </row>
    <row r="57" spans="1:20" x14ac:dyDescent="0.55000000000000004">
      <c r="A57" s="1" t="s">
        <v>167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215000</v>
      </c>
      <c r="L57" s="7"/>
      <c r="M57" s="7">
        <v>215000000000</v>
      </c>
      <c r="N57" s="7"/>
      <c r="O57" s="7">
        <v>212488979390</v>
      </c>
      <c r="P57" s="7"/>
      <c r="Q57" s="7">
        <v>2511020610</v>
      </c>
    </row>
    <row r="58" spans="1:20" x14ac:dyDescent="0.55000000000000004">
      <c r="A58" s="1" t="s">
        <v>229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100000</v>
      </c>
      <c r="L58" s="7"/>
      <c r="M58" s="7">
        <v>100000000000</v>
      </c>
      <c r="N58" s="7"/>
      <c r="O58" s="7">
        <v>93375417500</v>
      </c>
      <c r="P58" s="7"/>
      <c r="Q58" s="7">
        <v>6624582500</v>
      </c>
    </row>
    <row r="59" spans="1:20" x14ac:dyDescent="0.55000000000000004">
      <c r="A59" s="1" t="s">
        <v>230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44004</v>
      </c>
      <c r="L59" s="7"/>
      <c r="M59" s="7">
        <v>44004000000</v>
      </c>
      <c r="N59" s="7"/>
      <c r="O59" s="7">
        <v>40878465994</v>
      </c>
      <c r="P59" s="7"/>
      <c r="Q59" s="7">
        <v>3125534006</v>
      </c>
    </row>
    <row r="60" spans="1:20" x14ac:dyDescent="0.55000000000000004">
      <c r="A60" s="1" t="s">
        <v>231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67467</v>
      </c>
      <c r="L60" s="7"/>
      <c r="M60" s="7">
        <v>67467000000</v>
      </c>
      <c r="N60" s="7"/>
      <c r="O60" s="7">
        <v>66405849907</v>
      </c>
      <c r="P60" s="7"/>
      <c r="Q60" s="7">
        <v>1061150093</v>
      </c>
    </row>
    <row r="61" spans="1:20" x14ac:dyDescent="0.55000000000000004">
      <c r="A61" s="1" t="s">
        <v>108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145000</v>
      </c>
      <c r="L61" s="7"/>
      <c r="M61" s="7">
        <v>127978806830</v>
      </c>
      <c r="N61" s="7"/>
      <c r="O61" s="7">
        <v>120517854032</v>
      </c>
      <c r="P61" s="7"/>
      <c r="Q61" s="7">
        <v>7460952798</v>
      </c>
    </row>
    <row r="62" spans="1:20" ht="24.75" thickBot="1" x14ac:dyDescent="0.6">
      <c r="C62" s="7"/>
      <c r="D62" s="7"/>
      <c r="E62" s="8">
        <f>SUM(E8:E61)</f>
        <v>202386106710</v>
      </c>
      <c r="F62" s="7"/>
      <c r="G62" s="8">
        <f>SUM(G8:G61)</f>
        <v>202705287513</v>
      </c>
      <c r="H62" s="7"/>
      <c r="I62" s="8">
        <f>SUM(I8:I61)</f>
        <v>-319180803</v>
      </c>
      <c r="J62" s="7"/>
      <c r="K62" s="7"/>
      <c r="L62" s="7"/>
      <c r="M62" s="8">
        <f>SUM(M8:M61)</f>
        <v>1976386377901</v>
      </c>
      <c r="N62" s="7"/>
      <c r="O62" s="8">
        <f>SUM(O8:O61)</f>
        <v>1859838629025</v>
      </c>
      <c r="P62" s="7"/>
      <c r="Q62" s="8">
        <f>SUM(Q8:Q61)</f>
        <v>116547748876</v>
      </c>
    </row>
    <row r="63" spans="1:20" ht="24.75" thickTop="1" x14ac:dyDescent="0.55000000000000004">
      <c r="G63" s="14"/>
      <c r="H63" s="14"/>
      <c r="I63" s="14"/>
      <c r="J63" s="14">
        <f>SUM(J8:J46)</f>
        <v>0</v>
      </c>
      <c r="K63" s="14"/>
      <c r="L63" s="14"/>
      <c r="M63" s="14"/>
      <c r="N63" s="14"/>
      <c r="O63" s="14"/>
      <c r="P63" s="14">
        <f>SUM(P8:P46)</f>
        <v>0</v>
      </c>
      <c r="Q63" s="14"/>
      <c r="T63" s="3"/>
    </row>
    <row r="64" spans="1:20" x14ac:dyDescent="0.55000000000000004">
      <c r="G64" s="3"/>
      <c r="O64" s="3"/>
      <c r="Q64" s="3"/>
      <c r="T64" s="3"/>
    </row>
    <row r="65" spans="7:20" x14ac:dyDescent="0.55000000000000004">
      <c r="G65" s="3"/>
      <c r="T65" s="3"/>
    </row>
    <row r="66" spans="7:20" x14ac:dyDescent="0.55000000000000004">
      <c r="G66" s="14"/>
      <c r="T66" s="3"/>
    </row>
    <row r="67" spans="7:20" x14ac:dyDescent="0.55000000000000004"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T67" s="3"/>
    </row>
    <row r="68" spans="7:20" x14ac:dyDescent="0.55000000000000004">
      <c r="G68" s="3"/>
      <c r="H68" s="3">
        <f t="shared" ref="H68" si="1">SUM(H47:H61)</f>
        <v>0</v>
      </c>
      <c r="I68" s="3"/>
      <c r="J68" s="3">
        <f t="shared" ref="J68:P68" si="2">SUM(J47:J61)</f>
        <v>0</v>
      </c>
      <c r="K68" s="3"/>
      <c r="L68" s="3"/>
      <c r="M68" s="3"/>
      <c r="N68" s="3"/>
      <c r="O68" s="3"/>
      <c r="P68" s="3">
        <f t="shared" si="2"/>
        <v>0</v>
      </c>
      <c r="Q68" s="3"/>
      <c r="T68" s="3"/>
    </row>
    <row r="69" spans="7:20" x14ac:dyDescent="0.55000000000000004">
      <c r="Q69" s="14"/>
      <c r="T69" s="3"/>
    </row>
    <row r="70" spans="7:20" x14ac:dyDescent="0.55000000000000004">
      <c r="Q70" s="1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72"/>
  <sheetViews>
    <sheetView rightToLeft="1" topLeftCell="A52" workbookViewId="0">
      <selection activeCell="A29" sqref="A29:XFD29"/>
    </sheetView>
  </sheetViews>
  <sheetFormatPr defaultRowHeight="24" x14ac:dyDescent="0.55000000000000004"/>
  <cols>
    <col min="1" max="1" width="40.57031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6.855468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 x14ac:dyDescent="0.55000000000000004">
      <c r="A3" s="20" t="s">
        <v>157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 x14ac:dyDescent="0.5500000000000000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 x14ac:dyDescent="0.55000000000000004">
      <c r="A6" s="20" t="s">
        <v>3</v>
      </c>
      <c r="C6" s="21" t="s">
        <v>159</v>
      </c>
      <c r="D6" s="21" t="s">
        <v>159</v>
      </c>
      <c r="E6" s="21" t="s">
        <v>159</v>
      </c>
      <c r="F6" s="21" t="s">
        <v>159</v>
      </c>
      <c r="G6" s="21" t="s">
        <v>159</v>
      </c>
      <c r="H6" s="21" t="s">
        <v>159</v>
      </c>
      <c r="I6" s="21" t="s">
        <v>159</v>
      </c>
      <c r="J6" s="21" t="s">
        <v>159</v>
      </c>
      <c r="K6" s="21" t="s">
        <v>159</v>
      </c>
      <c r="M6" s="21" t="s">
        <v>160</v>
      </c>
      <c r="N6" s="21" t="s">
        <v>160</v>
      </c>
      <c r="O6" s="21" t="s">
        <v>160</v>
      </c>
      <c r="P6" s="21" t="s">
        <v>160</v>
      </c>
      <c r="Q6" s="21" t="s">
        <v>160</v>
      </c>
      <c r="R6" s="21" t="s">
        <v>160</v>
      </c>
      <c r="S6" s="21" t="s">
        <v>160</v>
      </c>
      <c r="T6" s="21" t="s">
        <v>160</v>
      </c>
      <c r="U6" s="21" t="s">
        <v>160</v>
      </c>
    </row>
    <row r="7" spans="1:21" ht="24.75" x14ac:dyDescent="0.55000000000000004">
      <c r="A7" s="21" t="s">
        <v>3</v>
      </c>
      <c r="C7" s="21" t="s">
        <v>232</v>
      </c>
      <c r="E7" s="21" t="s">
        <v>233</v>
      </c>
      <c r="G7" s="21" t="s">
        <v>234</v>
      </c>
      <c r="I7" s="21" t="s">
        <v>144</v>
      </c>
      <c r="K7" s="21" t="s">
        <v>235</v>
      </c>
      <c r="M7" s="21" t="s">
        <v>232</v>
      </c>
      <c r="O7" s="21" t="s">
        <v>233</v>
      </c>
      <c r="Q7" s="21" t="s">
        <v>234</v>
      </c>
      <c r="S7" s="21" t="s">
        <v>144</v>
      </c>
      <c r="U7" s="21" t="s">
        <v>235</v>
      </c>
    </row>
    <row r="8" spans="1:21" x14ac:dyDescent="0.55000000000000004">
      <c r="A8" s="1" t="s">
        <v>25</v>
      </c>
      <c r="C8" s="7">
        <v>0</v>
      </c>
      <c r="D8" s="7"/>
      <c r="E8" s="7">
        <v>5352555525</v>
      </c>
      <c r="F8" s="7"/>
      <c r="G8" s="7">
        <v>-134505441</v>
      </c>
      <c r="H8" s="7"/>
      <c r="I8" s="7">
        <f t="shared" ref="I8:I67" si="0">C8+E8+G8</f>
        <v>5218050084</v>
      </c>
      <c r="J8" s="7"/>
      <c r="K8" s="10">
        <f t="shared" ref="K8:K39" si="1">I8/$I$71</f>
        <v>3.2155774058351856E-2</v>
      </c>
      <c r="L8" s="7"/>
      <c r="M8" s="7">
        <v>5286795000</v>
      </c>
      <c r="N8" s="7"/>
      <c r="O8" s="7">
        <v>-1244571615</v>
      </c>
      <c r="P8" s="7"/>
      <c r="Q8" s="7">
        <v>-134505441</v>
      </c>
      <c r="R8" s="7"/>
      <c r="S8" s="7">
        <f t="shared" ref="S8:S67" si="2">M8+O8+Q8</f>
        <v>3907717944</v>
      </c>
      <c r="T8" s="7"/>
      <c r="U8" s="10">
        <v>1.3087060099600509E-2</v>
      </c>
    </row>
    <row r="9" spans="1:21" x14ac:dyDescent="0.55000000000000004">
      <c r="A9" s="1" t="s">
        <v>58</v>
      </c>
      <c r="C9" s="7">
        <v>0</v>
      </c>
      <c r="D9" s="7"/>
      <c r="E9" s="7">
        <v>21465013866</v>
      </c>
      <c r="F9" s="7"/>
      <c r="G9" s="7">
        <v>2669496516</v>
      </c>
      <c r="H9" s="7"/>
      <c r="I9" s="7">
        <f t="shared" si="0"/>
        <v>24134510382</v>
      </c>
      <c r="J9" s="7"/>
      <c r="K9" s="10">
        <f t="shared" si="1"/>
        <v>0.14872679456108862</v>
      </c>
      <c r="L9" s="7"/>
      <c r="M9" s="7">
        <v>0</v>
      </c>
      <c r="N9" s="7"/>
      <c r="O9" s="7">
        <v>34931872809</v>
      </c>
      <c r="P9" s="7"/>
      <c r="Q9" s="7">
        <v>3504980205</v>
      </c>
      <c r="R9" s="7"/>
      <c r="S9" s="7">
        <f t="shared" si="2"/>
        <v>38436853014</v>
      </c>
      <c r="T9" s="7"/>
      <c r="U9" s="10">
        <v>0.1287261293272422</v>
      </c>
    </row>
    <row r="10" spans="1:21" x14ac:dyDescent="0.55000000000000004">
      <c r="A10" s="1" t="s">
        <v>15</v>
      </c>
      <c r="C10" s="7">
        <v>0</v>
      </c>
      <c r="D10" s="7"/>
      <c r="E10" s="7">
        <v>10388647</v>
      </c>
      <c r="F10" s="7"/>
      <c r="G10" s="7">
        <v>-31594094</v>
      </c>
      <c r="H10" s="7"/>
      <c r="I10" s="7">
        <f t="shared" si="0"/>
        <v>-21205447</v>
      </c>
      <c r="J10" s="7"/>
      <c r="K10" s="10">
        <f t="shared" si="1"/>
        <v>-1.3067669944931775E-4</v>
      </c>
      <c r="L10" s="7"/>
      <c r="M10" s="7">
        <v>282443600</v>
      </c>
      <c r="N10" s="7"/>
      <c r="O10" s="7">
        <v>55590720</v>
      </c>
      <c r="P10" s="7"/>
      <c r="Q10" s="7">
        <v>-31594094</v>
      </c>
      <c r="R10" s="7"/>
      <c r="S10" s="7">
        <f t="shared" si="2"/>
        <v>306440226</v>
      </c>
      <c r="T10" s="7"/>
      <c r="U10" s="10">
        <v>1.02627715512447E-3</v>
      </c>
    </row>
    <row r="11" spans="1:21" x14ac:dyDescent="0.55000000000000004">
      <c r="A11" s="1" t="s">
        <v>28</v>
      </c>
      <c r="C11" s="7">
        <v>0</v>
      </c>
      <c r="D11" s="7"/>
      <c r="E11" s="7">
        <v>17328985</v>
      </c>
      <c r="F11" s="7"/>
      <c r="G11" s="7">
        <v>-1660124510</v>
      </c>
      <c r="H11" s="7"/>
      <c r="I11" s="7">
        <f t="shared" si="0"/>
        <v>-1642795525</v>
      </c>
      <c r="J11" s="7"/>
      <c r="K11" s="10">
        <f t="shared" si="1"/>
        <v>-1.0123582732168256E-2</v>
      </c>
      <c r="L11" s="7"/>
      <c r="M11" s="7">
        <v>4918735800</v>
      </c>
      <c r="N11" s="7"/>
      <c r="O11" s="7">
        <v>-16362393243</v>
      </c>
      <c r="P11" s="7"/>
      <c r="Q11" s="7">
        <v>-1660124510</v>
      </c>
      <c r="R11" s="7"/>
      <c r="S11" s="7">
        <f t="shared" si="2"/>
        <v>-13103781953</v>
      </c>
      <c r="T11" s="7"/>
      <c r="U11" s="10">
        <v>-4.3884943695662891E-2</v>
      </c>
    </row>
    <row r="12" spans="1:21" x14ac:dyDescent="0.55000000000000004">
      <c r="A12" s="1" t="s">
        <v>55</v>
      </c>
      <c r="C12" s="7">
        <v>0</v>
      </c>
      <c r="D12" s="7"/>
      <c r="E12" s="7">
        <v>0</v>
      </c>
      <c r="F12" s="7"/>
      <c r="G12" s="7">
        <v>-206634083</v>
      </c>
      <c r="H12" s="7"/>
      <c r="I12" s="7">
        <f t="shared" si="0"/>
        <v>-206634083</v>
      </c>
      <c r="J12" s="7"/>
      <c r="K12" s="10">
        <f t="shared" si="1"/>
        <v>-1.2733643370109755E-3</v>
      </c>
      <c r="L12" s="7"/>
      <c r="M12" s="7">
        <v>8760934</v>
      </c>
      <c r="N12" s="7"/>
      <c r="O12" s="7">
        <v>0</v>
      </c>
      <c r="P12" s="7"/>
      <c r="Q12" s="7">
        <v>-206634083</v>
      </c>
      <c r="R12" s="7"/>
      <c r="S12" s="7">
        <f t="shared" si="2"/>
        <v>-197873149</v>
      </c>
      <c r="T12" s="7"/>
      <c r="U12" s="10">
        <v>-6.6268288299474215E-4</v>
      </c>
    </row>
    <row r="13" spans="1:21" x14ac:dyDescent="0.55000000000000004">
      <c r="A13" s="1" t="s">
        <v>46</v>
      </c>
      <c r="C13" s="7">
        <v>0</v>
      </c>
      <c r="D13" s="7"/>
      <c r="E13" s="7">
        <v>0</v>
      </c>
      <c r="F13" s="7"/>
      <c r="G13" s="7">
        <v>-38240500</v>
      </c>
      <c r="H13" s="7"/>
      <c r="I13" s="7">
        <f t="shared" si="0"/>
        <v>-38240500</v>
      </c>
      <c r="J13" s="7"/>
      <c r="K13" s="10">
        <f t="shared" si="1"/>
        <v>-2.3565371318471311E-4</v>
      </c>
      <c r="L13" s="7"/>
      <c r="M13" s="7">
        <v>5252450</v>
      </c>
      <c r="N13" s="7"/>
      <c r="O13" s="7">
        <v>0</v>
      </c>
      <c r="P13" s="7"/>
      <c r="Q13" s="7">
        <v>-38240500</v>
      </c>
      <c r="R13" s="7"/>
      <c r="S13" s="7">
        <f t="shared" si="2"/>
        <v>-32988050</v>
      </c>
      <c r="T13" s="7"/>
      <c r="U13" s="10">
        <v>-1.1047793088073159E-4</v>
      </c>
    </row>
    <row r="14" spans="1:21" x14ac:dyDescent="0.55000000000000004">
      <c r="A14" s="1" t="s">
        <v>36</v>
      </c>
      <c r="C14" s="7">
        <v>2383685415</v>
      </c>
      <c r="D14" s="7"/>
      <c r="E14" s="7">
        <v>-579211610</v>
      </c>
      <c r="F14" s="7"/>
      <c r="G14" s="7">
        <v>-943</v>
      </c>
      <c r="H14" s="7"/>
      <c r="I14" s="7">
        <f t="shared" si="0"/>
        <v>1804472862</v>
      </c>
      <c r="J14" s="7"/>
      <c r="K14" s="10">
        <f t="shared" si="1"/>
        <v>1.1119905081558724E-2</v>
      </c>
      <c r="L14" s="7"/>
      <c r="M14" s="7">
        <v>2383685415</v>
      </c>
      <c r="N14" s="7"/>
      <c r="O14" s="7">
        <v>-1913153750</v>
      </c>
      <c r="P14" s="7"/>
      <c r="Q14" s="7">
        <v>-943</v>
      </c>
      <c r="R14" s="7"/>
      <c r="S14" s="7">
        <f t="shared" si="2"/>
        <v>470530722</v>
      </c>
      <c r="T14" s="7"/>
      <c r="U14" s="10">
        <v>1.5758209588737962E-3</v>
      </c>
    </row>
    <row r="15" spans="1:21" x14ac:dyDescent="0.55000000000000004">
      <c r="A15" s="1" t="s">
        <v>63</v>
      </c>
      <c r="C15" s="7">
        <v>0</v>
      </c>
      <c r="D15" s="7"/>
      <c r="E15" s="7">
        <v>7000375521</v>
      </c>
      <c r="F15" s="7"/>
      <c r="G15" s="7">
        <v>-402926926</v>
      </c>
      <c r="H15" s="7"/>
      <c r="I15" s="7">
        <f t="shared" si="0"/>
        <v>6597448595</v>
      </c>
      <c r="J15" s="7"/>
      <c r="K15" s="10">
        <f t="shared" si="1"/>
        <v>4.0656195890666137E-2</v>
      </c>
      <c r="L15" s="7"/>
      <c r="M15" s="7">
        <v>9071643123</v>
      </c>
      <c r="N15" s="7"/>
      <c r="O15" s="7">
        <v>-4344281715</v>
      </c>
      <c r="P15" s="7"/>
      <c r="Q15" s="7">
        <v>1679478303</v>
      </c>
      <c r="R15" s="7"/>
      <c r="S15" s="7">
        <f t="shared" si="2"/>
        <v>6406839711</v>
      </c>
      <c r="T15" s="7"/>
      <c r="U15" s="10">
        <v>2.1456690976149981E-2</v>
      </c>
    </row>
    <row r="16" spans="1:21" x14ac:dyDescent="0.55000000000000004">
      <c r="A16" s="1" t="s">
        <v>61</v>
      </c>
      <c r="C16" s="7">
        <v>0</v>
      </c>
      <c r="D16" s="7"/>
      <c r="E16" s="7">
        <v>10064127691</v>
      </c>
      <c r="F16" s="7"/>
      <c r="G16" s="7">
        <v>-1978322686</v>
      </c>
      <c r="H16" s="7"/>
      <c r="I16" s="7">
        <f t="shared" si="0"/>
        <v>8085805005</v>
      </c>
      <c r="J16" s="7"/>
      <c r="K16" s="10">
        <f t="shared" si="1"/>
        <v>4.9828061179006233E-2</v>
      </c>
      <c r="L16" s="7"/>
      <c r="M16" s="7">
        <v>10570301241</v>
      </c>
      <c r="N16" s="7"/>
      <c r="O16" s="7">
        <v>-9298355778</v>
      </c>
      <c r="P16" s="7"/>
      <c r="Q16" s="7">
        <v>-1978322686</v>
      </c>
      <c r="R16" s="7"/>
      <c r="S16" s="7">
        <f t="shared" si="2"/>
        <v>-706377223</v>
      </c>
      <c r="T16" s="7"/>
      <c r="U16" s="10">
        <v>-2.3656776929317476E-3</v>
      </c>
    </row>
    <row r="17" spans="1:21" x14ac:dyDescent="0.55000000000000004">
      <c r="A17" s="1" t="s">
        <v>19</v>
      </c>
      <c r="C17" s="7">
        <v>0</v>
      </c>
      <c r="D17" s="7"/>
      <c r="E17" s="7">
        <v>978</v>
      </c>
      <c r="F17" s="7"/>
      <c r="G17" s="7">
        <v>-23778</v>
      </c>
      <c r="H17" s="7"/>
      <c r="I17" s="7">
        <f t="shared" si="0"/>
        <v>-22800</v>
      </c>
      <c r="J17" s="7"/>
      <c r="K17" s="10">
        <f t="shared" si="1"/>
        <v>-1.4050299187017584E-7</v>
      </c>
      <c r="L17" s="7"/>
      <c r="M17" s="7">
        <v>0</v>
      </c>
      <c r="N17" s="7"/>
      <c r="O17" s="7">
        <v>-2257995319</v>
      </c>
      <c r="P17" s="7"/>
      <c r="Q17" s="7">
        <v>19716835</v>
      </c>
      <c r="R17" s="7"/>
      <c r="S17" s="7">
        <f t="shared" si="2"/>
        <v>-2238278484</v>
      </c>
      <c r="T17" s="7"/>
      <c r="U17" s="10">
        <v>-7.4960591986243715E-3</v>
      </c>
    </row>
    <row r="18" spans="1:21" x14ac:dyDescent="0.55000000000000004">
      <c r="A18" s="1" t="s">
        <v>24</v>
      </c>
      <c r="C18" s="7">
        <v>0</v>
      </c>
      <c r="D18" s="7"/>
      <c r="E18" s="7">
        <v>9749050955</v>
      </c>
      <c r="F18" s="7"/>
      <c r="G18" s="7">
        <v>2682002348</v>
      </c>
      <c r="H18" s="7"/>
      <c r="I18" s="7">
        <f t="shared" si="0"/>
        <v>12431053303</v>
      </c>
      <c r="J18" s="7"/>
      <c r="K18" s="10">
        <f t="shared" si="1"/>
        <v>7.6605271103909273E-2</v>
      </c>
      <c r="L18" s="7"/>
      <c r="M18" s="7">
        <v>6237258750</v>
      </c>
      <c r="N18" s="7"/>
      <c r="O18" s="7">
        <v>20347168997</v>
      </c>
      <c r="P18" s="7"/>
      <c r="Q18" s="7">
        <v>2682002348</v>
      </c>
      <c r="R18" s="7"/>
      <c r="S18" s="7">
        <f t="shared" si="2"/>
        <v>29266430095</v>
      </c>
      <c r="T18" s="7"/>
      <c r="U18" s="10">
        <v>9.801411848112189E-2</v>
      </c>
    </row>
    <row r="19" spans="1:21" x14ac:dyDescent="0.55000000000000004">
      <c r="A19" s="1" t="s">
        <v>57</v>
      </c>
      <c r="C19" s="7">
        <v>0</v>
      </c>
      <c r="D19" s="7"/>
      <c r="E19" s="7">
        <v>2764265234</v>
      </c>
      <c r="F19" s="7"/>
      <c r="G19" s="7">
        <v>-909850976</v>
      </c>
      <c r="H19" s="7"/>
      <c r="I19" s="7">
        <f t="shared" si="0"/>
        <v>1854414258</v>
      </c>
      <c r="J19" s="7"/>
      <c r="K19" s="10">
        <f t="shared" si="1"/>
        <v>1.1427664535776849E-2</v>
      </c>
      <c r="L19" s="7"/>
      <c r="M19" s="7">
        <v>1703831349</v>
      </c>
      <c r="N19" s="7"/>
      <c r="O19" s="7">
        <v>-6598692428</v>
      </c>
      <c r="P19" s="7"/>
      <c r="Q19" s="7">
        <v>-909850976</v>
      </c>
      <c r="R19" s="7"/>
      <c r="S19" s="7">
        <f t="shared" si="2"/>
        <v>-5804712055</v>
      </c>
      <c r="T19" s="7"/>
      <c r="U19" s="10">
        <v>-1.9440148089833728E-2</v>
      </c>
    </row>
    <row r="20" spans="1:21" x14ac:dyDescent="0.55000000000000004">
      <c r="A20" s="1" t="s">
        <v>59</v>
      </c>
      <c r="C20" s="7">
        <v>0</v>
      </c>
      <c r="D20" s="7"/>
      <c r="E20" s="7">
        <v>0</v>
      </c>
      <c r="F20" s="7"/>
      <c r="G20" s="7">
        <v>157202632</v>
      </c>
      <c r="H20" s="7"/>
      <c r="I20" s="7">
        <f t="shared" si="0"/>
        <v>157202632</v>
      </c>
      <c r="J20" s="7"/>
      <c r="K20" s="10">
        <f t="shared" si="1"/>
        <v>9.6874737394150195E-4</v>
      </c>
      <c r="L20" s="7"/>
      <c r="M20" s="7">
        <v>0</v>
      </c>
      <c r="N20" s="7"/>
      <c r="O20" s="7">
        <v>0</v>
      </c>
      <c r="P20" s="7"/>
      <c r="Q20" s="7">
        <v>157202632</v>
      </c>
      <c r="R20" s="7"/>
      <c r="S20" s="7">
        <f t="shared" si="2"/>
        <v>157202632</v>
      </c>
      <c r="T20" s="7"/>
      <c r="U20" s="10">
        <v>5.2647614855576752E-4</v>
      </c>
    </row>
    <row r="21" spans="1:21" x14ac:dyDescent="0.55000000000000004">
      <c r="A21" s="1" t="s">
        <v>53</v>
      </c>
      <c r="C21" s="7">
        <v>0</v>
      </c>
      <c r="D21" s="7"/>
      <c r="E21" s="7">
        <v>908157729</v>
      </c>
      <c r="F21" s="7"/>
      <c r="G21" s="7">
        <v>-6010</v>
      </c>
      <c r="H21" s="7"/>
      <c r="I21" s="7">
        <f t="shared" si="0"/>
        <v>908151719</v>
      </c>
      <c r="J21" s="7"/>
      <c r="K21" s="10">
        <f t="shared" si="1"/>
        <v>5.5964049820852284E-3</v>
      </c>
      <c r="L21" s="7"/>
      <c r="M21" s="7">
        <v>9946455200</v>
      </c>
      <c r="N21" s="7"/>
      <c r="O21" s="7">
        <v>-10102883160</v>
      </c>
      <c r="P21" s="7"/>
      <c r="Q21" s="7">
        <v>-769724487</v>
      </c>
      <c r="R21" s="7"/>
      <c r="S21" s="7">
        <f t="shared" si="2"/>
        <v>-926152447</v>
      </c>
      <c r="T21" s="7"/>
      <c r="U21" s="10">
        <v>-3.1017112567940947E-3</v>
      </c>
    </row>
    <row r="22" spans="1:21" x14ac:dyDescent="0.55000000000000004">
      <c r="A22" s="1" t="s">
        <v>45</v>
      </c>
      <c r="C22" s="7">
        <v>0</v>
      </c>
      <c r="D22" s="7"/>
      <c r="E22" s="7">
        <v>0</v>
      </c>
      <c r="F22" s="7"/>
      <c r="G22" s="7">
        <v>-1173694277</v>
      </c>
      <c r="H22" s="7"/>
      <c r="I22" s="7">
        <f t="shared" si="0"/>
        <v>-1173694277</v>
      </c>
      <c r="J22" s="7"/>
      <c r="K22" s="10">
        <f t="shared" si="1"/>
        <v>-7.2327876078685481E-3</v>
      </c>
      <c r="L22" s="7"/>
      <c r="M22" s="7">
        <v>994835691</v>
      </c>
      <c r="N22" s="7"/>
      <c r="O22" s="7">
        <v>0</v>
      </c>
      <c r="P22" s="7"/>
      <c r="Q22" s="7">
        <v>-1173694277</v>
      </c>
      <c r="R22" s="7"/>
      <c r="S22" s="7">
        <f t="shared" si="2"/>
        <v>-178858586</v>
      </c>
      <c r="T22" s="7"/>
      <c r="U22" s="10">
        <v>-5.9900256309582979E-4</v>
      </c>
    </row>
    <row r="23" spans="1:21" x14ac:dyDescent="0.55000000000000004">
      <c r="A23" s="1" t="s">
        <v>22</v>
      </c>
      <c r="C23" s="7">
        <v>686058000</v>
      </c>
      <c r="D23" s="7"/>
      <c r="E23" s="7">
        <v>0</v>
      </c>
      <c r="F23" s="7"/>
      <c r="G23" s="7">
        <v>-1116424632</v>
      </c>
      <c r="H23" s="7"/>
      <c r="I23" s="7">
        <f t="shared" si="0"/>
        <v>-430366632</v>
      </c>
      <c r="J23" s="7"/>
      <c r="K23" s="10">
        <f t="shared" si="1"/>
        <v>-2.6520964647846908E-3</v>
      </c>
      <c r="L23" s="7"/>
      <c r="M23" s="7">
        <v>686058000</v>
      </c>
      <c r="N23" s="7"/>
      <c r="O23" s="7">
        <v>0</v>
      </c>
      <c r="P23" s="7"/>
      <c r="Q23" s="7">
        <v>-1116424632</v>
      </c>
      <c r="R23" s="7"/>
      <c r="S23" s="7">
        <f t="shared" si="2"/>
        <v>-430366632</v>
      </c>
      <c r="T23" s="7"/>
      <c r="U23" s="10">
        <v>-1.4413102630640262E-3</v>
      </c>
    </row>
    <row r="24" spans="1:21" x14ac:dyDescent="0.55000000000000004">
      <c r="A24" s="1" t="s">
        <v>26</v>
      </c>
      <c r="C24" s="7">
        <v>0</v>
      </c>
      <c r="D24" s="7"/>
      <c r="E24" s="7">
        <v>-4068625394</v>
      </c>
      <c r="F24" s="7"/>
      <c r="G24" s="7">
        <v>1815354066</v>
      </c>
      <c r="H24" s="7"/>
      <c r="I24" s="7">
        <f t="shared" si="0"/>
        <v>-2253271328</v>
      </c>
      <c r="J24" s="7"/>
      <c r="K24" s="10">
        <f t="shared" si="1"/>
        <v>-1.388558609996861E-2</v>
      </c>
      <c r="L24" s="7"/>
      <c r="M24" s="7">
        <v>2912317582</v>
      </c>
      <c r="N24" s="7"/>
      <c r="O24" s="7">
        <v>361076010</v>
      </c>
      <c r="P24" s="7"/>
      <c r="Q24" s="7">
        <v>1815354066</v>
      </c>
      <c r="R24" s="7"/>
      <c r="S24" s="7">
        <f t="shared" si="2"/>
        <v>5088747658</v>
      </c>
      <c r="T24" s="7"/>
      <c r="U24" s="10">
        <v>1.704236267466579E-2</v>
      </c>
    </row>
    <row r="25" spans="1:21" x14ac:dyDescent="0.55000000000000004">
      <c r="A25" s="1" t="s">
        <v>211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10">
        <f t="shared" si="1"/>
        <v>0</v>
      </c>
      <c r="L25" s="7"/>
      <c r="M25" s="7">
        <v>0</v>
      </c>
      <c r="N25" s="7"/>
      <c r="O25" s="7">
        <v>0</v>
      </c>
      <c r="P25" s="7"/>
      <c r="Q25" s="7">
        <v>9022829136</v>
      </c>
      <c r="R25" s="7"/>
      <c r="S25" s="7">
        <f t="shared" si="2"/>
        <v>9022829136</v>
      </c>
      <c r="T25" s="7"/>
      <c r="U25" s="10">
        <v>3.0217715010000871E-2</v>
      </c>
    </row>
    <row r="26" spans="1:21" x14ac:dyDescent="0.55000000000000004">
      <c r="A26" s="1" t="s">
        <v>34</v>
      </c>
      <c r="C26" s="7">
        <v>0</v>
      </c>
      <c r="D26" s="7"/>
      <c r="E26" s="7">
        <v>1792442580</v>
      </c>
      <c r="F26" s="7"/>
      <c r="G26" s="7">
        <v>0</v>
      </c>
      <c r="H26" s="7"/>
      <c r="I26" s="7">
        <f t="shared" si="0"/>
        <v>1792442580</v>
      </c>
      <c r="J26" s="7"/>
      <c r="K26" s="10">
        <f t="shared" si="1"/>
        <v>1.1045769528311272E-2</v>
      </c>
      <c r="L26" s="7"/>
      <c r="M26" s="7">
        <v>3273846400</v>
      </c>
      <c r="N26" s="7"/>
      <c r="O26" s="7">
        <v>-812412457</v>
      </c>
      <c r="P26" s="7"/>
      <c r="Q26" s="7">
        <v>-1552584241</v>
      </c>
      <c r="R26" s="7"/>
      <c r="S26" s="7">
        <f t="shared" si="2"/>
        <v>908849702</v>
      </c>
      <c r="T26" s="7"/>
      <c r="U26" s="10">
        <v>3.0437638647488868E-3</v>
      </c>
    </row>
    <row r="27" spans="1:21" x14ac:dyDescent="0.55000000000000004">
      <c r="A27" s="1" t="s">
        <v>212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10">
        <f t="shared" si="1"/>
        <v>0</v>
      </c>
      <c r="L27" s="7"/>
      <c r="M27" s="7">
        <v>0</v>
      </c>
      <c r="N27" s="7"/>
      <c r="O27" s="7">
        <v>0</v>
      </c>
      <c r="P27" s="7"/>
      <c r="Q27" s="7">
        <v>19676634952</v>
      </c>
      <c r="R27" s="7"/>
      <c r="S27" s="7">
        <f t="shared" si="2"/>
        <v>19676634952</v>
      </c>
      <c r="T27" s="7"/>
      <c r="U27" s="10">
        <v>6.5897617961426749E-2</v>
      </c>
    </row>
    <row r="28" spans="1:21" x14ac:dyDescent="0.55000000000000004">
      <c r="A28" s="1" t="s">
        <v>18</v>
      </c>
      <c r="C28" s="7">
        <v>0</v>
      </c>
      <c r="D28" s="7"/>
      <c r="E28" s="7">
        <v>397945054</v>
      </c>
      <c r="F28" s="7"/>
      <c r="G28" s="7">
        <v>0</v>
      </c>
      <c r="H28" s="7"/>
      <c r="I28" s="7">
        <f t="shared" si="0"/>
        <v>397945054</v>
      </c>
      <c r="J28" s="7"/>
      <c r="K28" s="10">
        <f t="shared" si="1"/>
        <v>2.4523013459183634E-3</v>
      </c>
      <c r="L28" s="7"/>
      <c r="M28" s="7">
        <v>8807194000</v>
      </c>
      <c r="N28" s="7"/>
      <c r="O28" s="7">
        <v>-9749653832</v>
      </c>
      <c r="P28" s="7"/>
      <c r="Q28" s="7">
        <v>941808014</v>
      </c>
      <c r="R28" s="7"/>
      <c r="S28" s="7">
        <f t="shared" si="2"/>
        <v>-651818</v>
      </c>
      <c r="T28" s="7"/>
      <c r="U28" s="10">
        <v>-2.18295728152518E-6</v>
      </c>
    </row>
    <row r="29" spans="1:21" x14ac:dyDescent="0.55000000000000004">
      <c r="A29" s="1" t="s">
        <v>215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10">
        <f t="shared" si="1"/>
        <v>0</v>
      </c>
      <c r="L29" s="7"/>
      <c r="M29" s="7">
        <v>0</v>
      </c>
      <c r="N29" s="7"/>
      <c r="O29" s="7">
        <v>0</v>
      </c>
      <c r="P29" s="7"/>
      <c r="Q29" s="7">
        <v>3238306642</v>
      </c>
      <c r="R29" s="7"/>
      <c r="S29" s="7">
        <f t="shared" si="2"/>
        <v>3238306642</v>
      </c>
      <c r="T29" s="7"/>
      <c r="U29" s="10">
        <v>1.0845182342256971E-2</v>
      </c>
    </row>
    <row r="30" spans="1:21" x14ac:dyDescent="0.55000000000000004">
      <c r="A30" s="1" t="s">
        <v>216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10">
        <f t="shared" si="1"/>
        <v>0</v>
      </c>
      <c r="L30" s="7"/>
      <c r="M30" s="7">
        <v>0</v>
      </c>
      <c r="N30" s="7"/>
      <c r="O30" s="7">
        <v>0</v>
      </c>
      <c r="P30" s="7"/>
      <c r="Q30" s="7">
        <v>-4245323119</v>
      </c>
      <c r="R30" s="7"/>
      <c r="S30" s="7">
        <f t="shared" si="2"/>
        <v>-4245323119</v>
      </c>
      <c r="T30" s="7"/>
      <c r="U30" s="10">
        <v>-1.4217709567775419E-2</v>
      </c>
    </row>
    <row r="31" spans="1:21" x14ac:dyDescent="0.55000000000000004">
      <c r="A31" s="1" t="s">
        <v>217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10">
        <f t="shared" si="1"/>
        <v>0</v>
      </c>
      <c r="L31" s="7"/>
      <c r="M31" s="7">
        <v>0</v>
      </c>
      <c r="N31" s="7"/>
      <c r="O31" s="7">
        <v>0</v>
      </c>
      <c r="P31" s="7"/>
      <c r="Q31" s="7">
        <v>3962960214</v>
      </c>
      <c r="R31" s="7"/>
      <c r="S31" s="7">
        <f t="shared" si="2"/>
        <v>3962960214</v>
      </c>
      <c r="T31" s="7"/>
      <c r="U31" s="10">
        <v>1.32720680551103E-2</v>
      </c>
    </row>
    <row r="32" spans="1:21" x14ac:dyDescent="0.55000000000000004">
      <c r="A32" s="1" t="s">
        <v>218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10">
        <f t="shared" si="1"/>
        <v>0</v>
      </c>
      <c r="L32" s="7"/>
      <c r="M32" s="7">
        <v>0</v>
      </c>
      <c r="N32" s="7"/>
      <c r="O32" s="7">
        <v>0</v>
      </c>
      <c r="P32" s="7"/>
      <c r="Q32" s="7">
        <v>8968330619</v>
      </c>
      <c r="R32" s="7"/>
      <c r="S32" s="7">
        <f t="shared" si="2"/>
        <v>8968330619</v>
      </c>
      <c r="T32" s="7"/>
      <c r="U32" s="10">
        <v>3.0035197904739165E-2</v>
      </c>
    </row>
    <row r="33" spans="1:21" x14ac:dyDescent="0.55000000000000004">
      <c r="A33" s="1" t="s">
        <v>44</v>
      </c>
      <c r="C33" s="7">
        <v>0</v>
      </c>
      <c r="D33" s="7"/>
      <c r="E33" s="7">
        <v>7671179777</v>
      </c>
      <c r="F33" s="7"/>
      <c r="G33" s="7">
        <v>0</v>
      </c>
      <c r="H33" s="7"/>
      <c r="I33" s="7">
        <f t="shared" si="0"/>
        <v>7671179777</v>
      </c>
      <c r="J33" s="7"/>
      <c r="K33" s="10">
        <f t="shared" si="1"/>
        <v>4.7272969729933695E-2</v>
      </c>
      <c r="L33" s="7"/>
      <c r="M33" s="7">
        <v>3318168000</v>
      </c>
      <c r="N33" s="7"/>
      <c r="O33" s="7">
        <v>3135845540</v>
      </c>
      <c r="P33" s="7"/>
      <c r="Q33" s="7">
        <v>954593048</v>
      </c>
      <c r="R33" s="7"/>
      <c r="S33" s="7">
        <f t="shared" si="2"/>
        <v>7408606588</v>
      </c>
      <c r="T33" s="7"/>
      <c r="U33" s="10">
        <v>2.4811637139861155E-2</v>
      </c>
    </row>
    <row r="34" spans="1:21" x14ac:dyDescent="0.55000000000000004">
      <c r="A34" s="1" t="s">
        <v>30</v>
      </c>
      <c r="C34" s="7">
        <v>0</v>
      </c>
      <c r="D34" s="7"/>
      <c r="E34" s="7">
        <v>3021100994</v>
      </c>
      <c r="F34" s="7"/>
      <c r="G34" s="7">
        <v>0</v>
      </c>
      <c r="H34" s="7"/>
      <c r="I34" s="7">
        <f t="shared" si="0"/>
        <v>3021100994</v>
      </c>
      <c r="J34" s="7"/>
      <c r="K34" s="10">
        <f t="shared" si="1"/>
        <v>1.8617268789428165E-2</v>
      </c>
      <c r="L34" s="7"/>
      <c r="M34" s="7">
        <v>586827369</v>
      </c>
      <c r="N34" s="7"/>
      <c r="O34" s="7">
        <v>267261147</v>
      </c>
      <c r="P34" s="7"/>
      <c r="Q34" s="7">
        <v>2569325908</v>
      </c>
      <c r="R34" s="7"/>
      <c r="S34" s="7">
        <f t="shared" si="2"/>
        <v>3423414424</v>
      </c>
      <c r="T34" s="7"/>
      <c r="U34" s="10">
        <v>1.1465113642994101E-2</v>
      </c>
    </row>
    <row r="35" spans="1:21" x14ac:dyDescent="0.55000000000000004">
      <c r="A35" s="1" t="s">
        <v>29</v>
      </c>
      <c r="C35" s="7">
        <v>0</v>
      </c>
      <c r="D35" s="7"/>
      <c r="E35" s="7">
        <v>-467231127</v>
      </c>
      <c r="F35" s="7"/>
      <c r="G35" s="7">
        <v>0</v>
      </c>
      <c r="H35" s="7"/>
      <c r="I35" s="7">
        <f t="shared" si="0"/>
        <v>-467231127</v>
      </c>
      <c r="J35" s="7"/>
      <c r="K35" s="10">
        <f t="shared" si="1"/>
        <v>-2.8792706683497407E-3</v>
      </c>
      <c r="L35" s="7"/>
      <c r="M35" s="7">
        <v>4124962519</v>
      </c>
      <c r="N35" s="7"/>
      <c r="O35" s="7">
        <v>-26092071331</v>
      </c>
      <c r="P35" s="7"/>
      <c r="Q35" s="7">
        <v>-2984201714</v>
      </c>
      <c r="R35" s="7"/>
      <c r="S35" s="7">
        <f t="shared" si="2"/>
        <v>-24951310526</v>
      </c>
      <c r="T35" s="7"/>
      <c r="U35" s="10">
        <v>-8.3562658589249703E-2</v>
      </c>
    </row>
    <row r="36" spans="1:21" x14ac:dyDescent="0.55000000000000004">
      <c r="A36" s="1" t="s">
        <v>219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10">
        <f t="shared" si="1"/>
        <v>0</v>
      </c>
      <c r="L36" s="7"/>
      <c r="M36" s="7">
        <v>0</v>
      </c>
      <c r="N36" s="7"/>
      <c r="O36" s="7">
        <v>0</v>
      </c>
      <c r="P36" s="7"/>
      <c r="Q36" s="7">
        <v>9404676361</v>
      </c>
      <c r="R36" s="7"/>
      <c r="S36" s="7">
        <f t="shared" si="2"/>
        <v>9404676361</v>
      </c>
      <c r="T36" s="7"/>
      <c r="U36" s="10">
        <v>3.1496532379640757E-2</v>
      </c>
    </row>
    <row r="37" spans="1:21" x14ac:dyDescent="0.55000000000000004">
      <c r="A37" s="1" t="s">
        <v>187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10">
        <f t="shared" si="1"/>
        <v>0</v>
      </c>
      <c r="L37" s="7"/>
      <c r="M37" s="7">
        <v>183217480</v>
      </c>
      <c r="N37" s="7"/>
      <c r="O37" s="7">
        <v>0</v>
      </c>
      <c r="P37" s="7"/>
      <c r="Q37" s="7">
        <v>-4852742007</v>
      </c>
      <c r="R37" s="7"/>
      <c r="S37" s="7">
        <f t="shared" si="2"/>
        <v>-4669524527</v>
      </c>
      <c r="T37" s="7"/>
      <c r="U37" s="10">
        <v>-1.5638372317848037E-2</v>
      </c>
    </row>
    <row r="38" spans="1:21" x14ac:dyDescent="0.55000000000000004">
      <c r="A38" s="1" t="s">
        <v>220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10">
        <f t="shared" si="1"/>
        <v>0</v>
      </c>
      <c r="L38" s="7"/>
      <c r="M38" s="7">
        <v>0</v>
      </c>
      <c r="N38" s="7"/>
      <c r="O38" s="7">
        <v>0</v>
      </c>
      <c r="P38" s="7"/>
      <c r="Q38" s="7">
        <v>-1387788734</v>
      </c>
      <c r="R38" s="7"/>
      <c r="S38" s="7">
        <f t="shared" si="2"/>
        <v>-1387788734</v>
      </c>
      <c r="T38" s="7"/>
      <c r="U38" s="10">
        <v>-4.6477444963224568E-3</v>
      </c>
    </row>
    <row r="39" spans="1:21" x14ac:dyDescent="0.55000000000000004">
      <c r="A39" s="1" t="s">
        <v>182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10">
        <f t="shared" si="1"/>
        <v>0</v>
      </c>
      <c r="L39" s="7"/>
      <c r="M39" s="7">
        <v>177259698</v>
      </c>
      <c r="N39" s="7"/>
      <c r="O39" s="7">
        <v>0</v>
      </c>
      <c r="P39" s="7"/>
      <c r="Q39" s="7">
        <v>2699207345</v>
      </c>
      <c r="R39" s="7"/>
      <c r="S39" s="7">
        <f t="shared" si="2"/>
        <v>2876467043</v>
      </c>
      <c r="T39" s="7"/>
      <c r="U39" s="10">
        <v>9.6333710891445962E-3</v>
      </c>
    </row>
    <row r="40" spans="1:21" x14ac:dyDescent="0.55000000000000004">
      <c r="A40" s="1" t="s">
        <v>221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10">
        <f t="shared" ref="K40:K67" si="3">I40/$I$71</f>
        <v>0</v>
      </c>
      <c r="L40" s="7"/>
      <c r="M40" s="7">
        <v>0</v>
      </c>
      <c r="N40" s="7"/>
      <c r="O40" s="7">
        <v>0</v>
      </c>
      <c r="P40" s="7"/>
      <c r="Q40" s="7">
        <v>2920041196</v>
      </c>
      <c r="R40" s="7"/>
      <c r="S40" s="7">
        <f t="shared" si="2"/>
        <v>2920041196</v>
      </c>
      <c r="T40" s="7"/>
      <c r="U40" s="10">
        <v>9.7793021842933064E-3</v>
      </c>
    </row>
    <row r="41" spans="1:21" x14ac:dyDescent="0.55000000000000004">
      <c r="A41" s="1" t="s">
        <v>222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10">
        <f t="shared" si="3"/>
        <v>0</v>
      </c>
      <c r="L41" s="7"/>
      <c r="M41" s="7">
        <v>0</v>
      </c>
      <c r="N41" s="7"/>
      <c r="O41" s="7">
        <v>0</v>
      </c>
      <c r="P41" s="7"/>
      <c r="Q41" s="7">
        <v>5955362410</v>
      </c>
      <c r="R41" s="7"/>
      <c r="S41" s="7">
        <f t="shared" si="2"/>
        <v>5955362410</v>
      </c>
      <c r="T41" s="7"/>
      <c r="U41" s="10">
        <v>1.994468047373783E-2</v>
      </c>
    </row>
    <row r="42" spans="1:21" x14ac:dyDescent="0.55000000000000004">
      <c r="A42" s="1" t="s">
        <v>223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10">
        <f t="shared" si="3"/>
        <v>0</v>
      </c>
      <c r="L42" s="7"/>
      <c r="M42" s="7">
        <v>0</v>
      </c>
      <c r="N42" s="7"/>
      <c r="O42" s="7">
        <v>0</v>
      </c>
      <c r="P42" s="7"/>
      <c r="Q42" s="7">
        <v>4461503483</v>
      </c>
      <c r="R42" s="7"/>
      <c r="S42" s="7">
        <f t="shared" si="2"/>
        <v>4461503483</v>
      </c>
      <c r="T42" s="7"/>
      <c r="U42" s="10">
        <v>1.494170384181597E-2</v>
      </c>
    </row>
    <row r="43" spans="1:21" x14ac:dyDescent="0.55000000000000004">
      <c r="A43" s="1" t="s">
        <v>16</v>
      </c>
      <c r="C43" s="7">
        <v>0</v>
      </c>
      <c r="D43" s="7"/>
      <c r="E43" s="7">
        <v>-2190925417</v>
      </c>
      <c r="F43" s="7"/>
      <c r="G43" s="7">
        <v>0</v>
      </c>
      <c r="H43" s="7"/>
      <c r="I43" s="7">
        <f t="shared" si="0"/>
        <v>-2190925417</v>
      </c>
      <c r="J43" s="7"/>
      <c r="K43" s="10">
        <f t="shared" si="3"/>
        <v>-1.3501384914601429E-2</v>
      </c>
      <c r="L43" s="7"/>
      <c r="M43" s="7">
        <v>762937749</v>
      </c>
      <c r="N43" s="7"/>
      <c r="O43" s="7">
        <v>-12676082443</v>
      </c>
      <c r="P43" s="7"/>
      <c r="Q43" s="7">
        <v>0</v>
      </c>
      <c r="R43" s="7"/>
      <c r="S43" s="7">
        <f t="shared" si="2"/>
        <v>-11913144694</v>
      </c>
      <c r="T43" s="7"/>
      <c r="U43" s="10">
        <v>-3.9897465175294883E-2</v>
      </c>
    </row>
    <row r="44" spans="1:21" x14ac:dyDescent="0.55000000000000004">
      <c r="A44" s="1" t="s">
        <v>39</v>
      </c>
      <c r="C44" s="7">
        <v>0</v>
      </c>
      <c r="D44" s="7"/>
      <c r="E44" s="7">
        <v>920244050</v>
      </c>
      <c r="F44" s="7"/>
      <c r="G44" s="7">
        <v>0</v>
      </c>
      <c r="H44" s="7"/>
      <c r="I44" s="7">
        <f t="shared" si="0"/>
        <v>920244050</v>
      </c>
      <c r="J44" s="7"/>
      <c r="K44" s="10">
        <f t="shared" si="3"/>
        <v>5.6709229068301614E-3</v>
      </c>
      <c r="L44" s="7"/>
      <c r="M44" s="7">
        <v>505502208</v>
      </c>
      <c r="N44" s="7"/>
      <c r="O44" s="7">
        <v>1065164373</v>
      </c>
      <c r="P44" s="7"/>
      <c r="Q44" s="7">
        <v>0</v>
      </c>
      <c r="R44" s="7"/>
      <c r="S44" s="7">
        <f t="shared" si="2"/>
        <v>1570666581</v>
      </c>
      <c r="T44" s="7"/>
      <c r="U44" s="10">
        <v>5.2602076804295194E-3</v>
      </c>
    </row>
    <row r="45" spans="1:21" x14ac:dyDescent="0.55000000000000004">
      <c r="A45" s="1" t="s">
        <v>56</v>
      </c>
      <c r="C45" s="7">
        <v>0</v>
      </c>
      <c r="D45" s="7"/>
      <c r="E45" s="7">
        <v>-1009183118</v>
      </c>
      <c r="F45" s="7"/>
      <c r="G45" s="7">
        <v>0</v>
      </c>
      <c r="H45" s="7"/>
      <c r="I45" s="7">
        <f t="shared" si="0"/>
        <v>-1009183118</v>
      </c>
      <c r="J45" s="7"/>
      <c r="K45" s="10">
        <f t="shared" si="3"/>
        <v>-6.2190020799944169E-3</v>
      </c>
      <c r="L45" s="7"/>
      <c r="M45" s="7">
        <v>1119264964</v>
      </c>
      <c r="N45" s="7"/>
      <c r="O45" s="7">
        <v>807346495</v>
      </c>
      <c r="P45" s="7"/>
      <c r="Q45" s="7">
        <v>0</v>
      </c>
      <c r="R45" s="7"/>
      <c r="S45" s="7">
        <f t="shared" si="2"/>
        <v>1926611459</v>
      </c>
      <c r="T45" s="7"/>
      <c r="U45" s="10">
        <v>6.4522773428992456E-3</v>
      </c>
    </row>
    <row r="46" spans="1:21" x14ac:dyDescent="0.55000000000000004">
      <c r="A46" s="1" t="s">
        <v>41</v>
      </c>
      <c r="C46" s="7">
        <v>0</v>
      </c>
      <c r="D46" s="7"/>
      <c r="E46" s="7">
        <v>6287173066</v>
      </c>
      <c r="F46" s="7"/>
      <c r="G46" s="7">
        <v>0</v>
      </c>
      <c r="H46" s="7"/>
      <c r="I46" s="7">
        <f t="shared" si="0"/>
        <v>6287173066</v>
      </c>
      <c r="J46" s="7"/>
      <c r="K46" s="10">
        <f t="shared" si="3"/>
        <v>3.8744150270990638E-2</v>
      </c>
      <c r="L46" s="7"/>
      <c r="M46" s="7">
        <v>13926177600</v>
      </c>
      <c r="N46" s="7"/>
      <c r="O46" s="7">
        <v>1672734118</v>
      </c>
      <c r="P46" s="7"/>
      <c r="Q46" s="7">
        <v>0</v>
      </c>
      <c r="R46" s="7"/>
      <c r="S46" s="7">
        <f t="shared" si="2"/>
        <v>15598911718</v>
      </c>
      <c r="T46" s="7"/>
      <c r="U46" s="10">
        <v>5.2241205242378325E-2</v>
      </c>
    </row>
    <row r="47" spans="1:21" x14ac:dyDescent="0.55000000000000004">
      <c r="A47" s="1" t="s">
        <v>27</v>
      </c>
      <c r="C47" s="7">
        <v>0</v>
      </c>
      <c r="D47" s="7"/>
      <c r="E47" s="7">
        <v>7007880227</v>
      </c>
      <c r="F47" s="7"/>
      <c r="G47" s="7">
        <v>0</v>
      </c>
      <c r="H47" s="7"/>
      <c r="I47" s="7">
        <f t="shared" si="0"/>
        <v>7007880227</v>
      </c>
      <c r="J47" s="7"/>
      <c r="K47" s="10">
        <f t="shared" si="3"/>
        <v>4.3185444673743287E-2</v>
      </c>
      <c r="L47" s="7"/>
      <c r="M47" s="7">
        <v>1400000000</v>
      </c>
      <c r="N47" s="7"/>
      <c r="O47" s="7">
        <v>3504789587</v>
      </c>
      <c r="P47" s="7"/>
      <c r="Q47" s="7">
        <v>0</v>
      </c>
      <c r="R47" s="7"/>
      <c r="S47" s="7">
        <f t="shared" si="2"/>
        <v>4904789587</v>
      </c>
      <c r="T47" s="7"/>
      <c r="U47" s="10">
        <v>1.6426281789227254E-2</v>
      </c>
    </row>
    <row r="48" spans="1:21" x14ac:dyDescent="0.55000000000000004">
      <c r="A48" s="1" t="s">
        <v>32</v>
      </c>
      <c r="C48" s="7">
        <v>0</v>
      </c>
      <c r="D48" s="7"/>
      <c r="E48" s="7">
        <v>1026196583</v>
      </c>
      <c r="F48" s="7"/>
      <c r="G48" s="7">
        <v>0</v>
      </c>
      <c r="H48" s="7"/>
      <c r="I48" s="7">
        <f t="shared" si="0"/>
        <v>1026196583</v>
      </c>
      <c r="J48" s="7"/>
      <c r="K48" s="10">
        <f t="shared" si="3"/>
        <v>6.3238460595811943E-3</v>
      </c>
      <c r="L48" s="7"/>
      <c r="M48" s="7">
        <v>2622692909</v>
      </c>
      <c r="N48" s="7"/>
      <c r="O48" s="7">
        <v>3852635171</v>
      </c>
      <c r="P48" s="7"/>
      <c r="Q48" s="7">
        <v>0</v>
      </c>
      <c r="R48" s="7"/>
      <c r="S48" s="7">
        <f t="shared" si="2"/>
        <v>6475328080</v>
      </c>
      <c r="T48" s="7"/>
      <c r="U48" s="10">
        <v>2.1686060499250499E-2</v>
      </c>
    </row>
    <row r="49" spans="1:21" x14ac:dyDescent="0.55000000000000004">
      <c r="A49" s="1" t="s">
        <v>43</v>
      </c>
      <c r="C49" s="7">
        <v>0</v>
      </c>
      <c r="D49" s="7"/>
      <c r="E49" s="7">
        <v>8826868767</v>
      </c>
      <c r="F49" s="7"/>
      <c r="G49" s="7">
        <v>0</v>
      </c>
      <c r="H49" s="7"/>
      <c r="I49" s="7">
        <f t="shared" si="0"/>
        <v>8826868767</v>
      </c>
      <c r="J49" s="7"/>
      <c r="K49" s="10">
        <f t="shared" si="3"/>
        <v>5.4394801342496052E-2</v>
      </c>
      <c r="L49" s="7"/>
      <c r="M49" s="7">
        <v>9611932800</v>
      </c>
      <c r="N49" s="7"/>
      <c r="O49" s="7">
        <v>1978460103</v>
      </c>
      <c r="P49" s="7"/>
      <c r="Q49" s="7">
        <v>0</v>
      </c>
      <c r="R49" s="7"/>
      <c r="S49" s="7">
        <f t="shared" si="2"/>
        <v>11590392903</v>
      </c>
      <c r="T49" s="7"/>
      <c r="U49" s="10">
        <v>3.8816560118532503E-2</v>
      </c>
    </row>
    <row r="50" spans="1:21" x14ac:dyDescent="0.55000000000000004">
      <c r="A50" s="1" t="s">
        <v>17</v>
      </c>
      <c r="C50" s="7">
        <v>0</v>
      </c>
      <c r="D50" s="7"/>
      <c r="E50" s="7">
        <v>6541252505</v>
      </c>
      <c r="F50" s="7"/>
      <c r="G50" s="7">
        <v>0</v>
      </c>
      <c r="H50" s="7"/>
      <c r="I50" s="7">
        <f t="shared" si="0"/>
        <v>6541252505</v>
      </c>
      <c r="J50" s="7"/>
      <c r="K50" s="10">
        <f t="shared" si="3"/>
        <v>4.0309892435560629E-2</v>
      </c>
      <c r="L50" s="7"/>
      <c r="M50" s="7">
        <v>4860527100</v>
      </c>
      <c r="N50" s="7"/>
      <c r="O50" s="7">
        <v>16459792330</v>
      </c>
      <c r="P50" s="7"/>
      <c r="Q50" s="7">
        <v>0</v>
      </c>
      <c r="R50" s="7"/>
      <c r="S50" s="7">
        <f t="shared" si="2"/>
        <v>21320319430</v>
      </c>
      <c r="T50" s="7"/>
      <c r="U50" s="10">
        <v>7.1402364684867978E-2</v>
      </c>
    </row>
    <row r="51" spans="1:21" x14ac:dyDescent="0.55000000000000004">
      <c r="A51" s="1" t="s">
        <v>50</v>
      </c>
      <c r="C51" s="7">
        <v>0</v>
      </c>
      <c r="D51" s="7"/>
      <c r="E51" s="7">
        <v>825635218</v>
      </c>
      <c r="F51" s="7"/>
      <c r="G51" s="7">
        <v>0</v>
      </c>
      <c r="H51" s="7"/>
      <c r="I51" s="7">
        <f t="shared" si="0"/>
        <v>825635218</v>
      </c>
      <c r="J51" s="7"/>
      <c r="K51" s="10">
        <f t="shared" si="3"/>
        <v>5.0879043123853007E-3</v>
      </c>
      <c r="L51" s="7"/>
      <c r="M51" s="7">
        <v>3037013430</v>
      </c>
      <c r="N51" s="7"/>
      <c r="O51" s="7">
        <v>-16322877172</v>
      </c>
      <c r="P51" s="7"/>
      <c r="Q51" s="7">
        <v>0</v>
      </c>
      <c r="R51" s="7"/>
      <c r="S51" s="7">
        <f t="shared" si="2"/>
        <v>-13285863742</v>
      </c>
      <c r="T51" s="7"/>
      <c r="U51" s="10">
        <v>-4.4494740858568305E-2</v>
      </c>
    </row>
    <row r="52" spans="1:21" x14ac:dyDescent="0.55000000000000004">
      <c r="A52" s="1" t="s">
        <v>48</v>
      </c>
      <c r="C52" s="7">
        <v>0</v>
      </c>
      <c r="D52" s="7"/>
      <c r="E52" s="7">
        <v>3917349496</v>
      </c>
      <c r="F52" s="7"/>
      <c r="G52" s="7">
        <v>0</v>
      </c>
      <c r="H52" s="7"/>
      <c r="I52" s="7">
        <f t="shared" si="0"/>
        <v>3917349496</v>
      </c>
      <c r="J52" s="7"/>
      <c r="K52" s="10">
        <f t="shared" si="3"/>
        <v>2.414032124513708E-2</v>
      </c>
      <c r="L52" s="7"/>
      <c r="M52" s="7">
        <v>2570438769</v>
      </c>
      <c r="N52" s="7"/>
      <c r="O52" s="7">
        <v>-7852576957</v>
      </c>
      <c r="P52" s="7"/>
      <c r="Q52" s="7">
        <v>0</v>
      </c>
      <c r="R52" s="7"/>
      <c r="S52" s="7">
        <f t="shared" si="2"/>
        <v>-5282138188</v>
      </c>
      <c r="T52" s="7"/>
      <c r="U52" s="10">
        <v>-1.7690033137343276E-2</v>
      </c>
    </row>
    <row r="53" spans="1:21" x14ac:dyDescent="0.55000000000000004">
      <c r="A53" s="1" t="s">
        <v>51</v>
      </c>
      <c r="C53" s="7">
        <v>0</v>
      </c>
      <c r="D53" s="7"/>
      <c r="E53" s="7">
        <v>-467194752</v>
      </c>
      <c r="F53" s="7"/>
      <c r="G53" s="7">
        <v>0</v>
      </c>
      <c r="H53" s="7"/>
      <c r="I53" s="7">
        <f t="shared" si="0"/>
        <v>-467194752</v>
      </c>
      <c r="J53" s="7"/>
      <c r="K53" s="10">
        <f t="shared" si="3"/>
        <v>-2.8790465106160006E-3</v>
      </c>
      <c r="L53" s="7"/>
      <c r="M53" s="7">
        <v>1432900000</v>
      </c>
      <c r="N53" s="7"/>
      <c r="O53" s="7">
        <v>-3976852891</v>
      </c>
      <c r="P53" s="7"/>
      <c r="Q53" s="7">
        <v>0</v>
      </c>
      <c r="R53" s="7"/>
      <c r="S53" s="7">
        <f t="shared" si="2"/>
        <v>-2543952891</v>
      </c>
      <c r="T53" s="7"/>
      <c r="U53" s="10">
        <v>-8.5197716038303371E-3</v>
      </c>
    </row>
    <row r="54" spans="1:21" x14ac:dyDescent="0.55000000000000004">
      <c r="A54" s="1" t="s">
        <v>47</v>
      </c>
      <c r="C54" s="7">
        <v>0</v>
      </c>
      <c r="D54" s="7"/>
      <c r="E54" s="7">
        <v>1631101306</v>
      </c>
      <c r="F54" s="7"/>
      <c r="G54" s="7">
        <v>0</v>
      </c>
      <c r="H54" s="7"/>
      <c r="I54" s="7">
        <f t="shared" si="0"/>
        <v>1631101306</v>
      </c>
      <c r="J54" s="7"/>
      <c r="K54" s="10">
        <f t="shared" si="3"/>
        <v>1.0051518137559263E-2</v>
      </c>
      <c r="L54" s="7"/>
      <c r="M54" s="7">
        <v>4699963500</v>
      </c>
      <c r="N54" s="7"/>
      <c r="O54" s="7">
        <v>5352307302</v>
      </c>
      <c r="P54" s="7"/>
      <c r="Q54" s="7">
        <v>0</v>
      </c>
      <c r="R54" s="7"/>
      <c r="S54" s="7">
        <f t="shared" si="2"/>
        <v>10052270802</v>
      </c>
      <c r="T54" s="7"/>
      <c r="U54" s="10">
        <v>3.366534484026041E-2</v>
      </c>
    </row>
    <row r="55" spans="1:21" x14ac:dyDescent="0.55000000000000004">
      <c r="A55" s="1" t="s">
        <v>60</v>
      </c>
      <c r="C55" s="7">
        <v>0</v>
      </c>
      <c r="D55" s="7"/>
      <c r="E55" s="7">
        <v>2773490157</v>
      </c>
      <c r="F55" s="7"/>
      <c r="G55" s="7">
        <v>0</v>
      </c>
      <c r="H55" s="7"/>
      <c r="I55" s="7">
        <f t="shared" si="0"/>
        <v>2773490157</v>
      </c>
      <c r="J55" s="7"/>
      <c r="K55" s="10">
        <f t="shared" si="3"/>
        <v>1.7091388814955425E-2</v>
      </c>
      <c r="L55" s="7"/>
      <c r="M55" s="7">
        <v>5472871200</v>
      </c>
      <c r="N55" s="7"/>
      <c r="O55" s="7">
        <v>6115901372</v>
      </c>
      <c r="P55" s="7"/>
      <c r="Q55" s="7">
        <v>0</v>
      </c>
      <c r="R55" s="7"/>
      <c r="S55" s="7">
        <f t="shared" si="2"/>
        <v>11588772572</v>
      </c>
      <c r="T55" s="7"/>
      <c r="U55" s="10">
        <v>3.8811133583280435E-2</v>
      </c>
    </row>
    <row r="56" spans="1:21" x14ac:dyDescent="0.55000000000000004">
      <c r="A56" s="1" t="s">
        <v>54</v>
      </c>
      <c r="C56" s="7">
        <v>0</v>
      </c>
      <c r="D56" s="7"/>
      <c r="E56" s="7">
        <v>3877</v>
      </c>
      <c r="F56" s="7"/>
      <c r="G56" s="7">
        <v>0</v>
      </c>
      <c r="H56" s="7"/>
      <c r="I56" s="7">
        <f t="shared" si="0"/>
        <v>3877</v>
      </c>
      <c r="J56" s="7"/>
      <c r="K56" s="10">
        <f t="shared" si="3"/>
        <v>2.3891671029854021E-8</v>
      </c>
      <c r="L56" s="7"/>
      <c r="M56" s="7">
        <v>93600</v>
      </c>
      <c r="N56" s="7"/>
      <c r="O56" s="7">
        <v>-169415</v>
      </c>
      <c r="P56" s="7"/>
      <c r="Q56" s="7">
        <v>0</v>
      </c>
      <c r="R56" s="7"/>
      <c r="S56" s="7">
        <f t="shared" si="2"/>
        <v>-75815</v>
      </c>
      <c r="T56" s="7"/>
      <c r="U56" s="10">
        <v>-2.5390662163185354E-7</v>
      </c>
    </row>
    <row r="57" spans="1:21" x14ac:dyDescent="0.55000000000000004">
      <c r="A57" s="1" t="s">
        <v>33</v>
      </c>
      <c r="C57" s="7">
        <v>0</v>
      </c>
      <c r="D57" s="7"/>
      <c r="E57" s="7">
        <v>1580419358</v>
      </c>
      <c r="F57" s="7"/>
      <c r="G57" s="7">
        <v>0</v>
      </c>
      <c r="H57" s="7"/>
      <c r="I57" s="7">
        <f t="shared" si="0"/>
        <v>1580419358</v>
      </c>
      <c r="J57" s="7"/>
      <c r="K57" s="10">
        <f t="shared" si="3"/>
        <v>9.7391950968658998E-3</v>
      </c>
      <c r="L57" s="7"/>
      <c r="M57" s="7">
        <v>3186681741</v>
      </c>
      <c r="N57" s="7"/>
      <c r="O57" s="7">
        <v>7794038663</v>
      </c>
      <c r="P57" s="7"/>
      <c r="Q57" s="7">
        <v>0</v>
      </c>
      <c r="R57" s="7"/>
      <c r="S57" s="7">
        <f t="shared" si="2"/>
        <v>10980720404</v>
      </c>
      <c r="T57" s="7"/>
      <c r="U57" s="10">
        <v>3.6774749335403312E-2</v>
      </c>
    </row>
    <row r="58" spans="1:21" x14ac:dyDescent="0.55000000000000004">
      <c r="A58" s="1" t="s">
        <v>49</v>
      </c>
      <c r="C58" s="7">
        <v>0</v>
      </c>
      <c r="D58" s="7"/>
      <c r="E58" s="7">
        <v>22650411868</v>
      </c>
      <c r="F58" s="7"/>
      <c r="G58" s="7">
        <v>0</v>
      </c>
      <c r="H58" s="7"/>
      <c r="I58" s="7">
        <f t="shared" si="0"/>
        <v>22650411868</v>
      </c>
      <c r="J58" s="7"/>
      <c r="K58" s="10">
        <f t="shared" si="3"/>
        <v>0.13958116818183061</v>
      </c>
      <c r="L58" s="7"/>
      <c r="M58" s="7">
        <v>30036075750</v>
      </c>
      <c r="N58" s="7"/>
      <c r="O58" s="7">
        <v>42280768821</v>
      </c>
      <c r="P58" s="7"/>
      <c r="Q58" s="7">
        <v>0</v>
      </c>
      <c r="R58" s="7"/>
      <c r="S58" s="7">
        <f t="shared" si="2"/>
        <v>72316844571</v>
      </c>
      <c r="T58" s="7"/>
      <c r="U58" s="10">
        <v>0.24219119820745841</v>
      </c>
    </row>
    <row r="59" spans="1:21" x14ac:dyDescent="0.55000000000000004">
      <c r="A59" s="1" t="s">
        <v>23</v>
      </c>
      <c r="C59" s="7">
        <v>0</v>
      </c>
      <c r="D59" s="7"/>
      <c r="E59" s="7">
        <v>4586621801</v>
      </c>
      <c r="F59" s="7"/>
      <c r="G59" s="7">
        <v>0</v>
      </c>
      <c r="H59" s="7"/>
      <c r="I59" s="7">
        <f t="shared" si="0"/>
        <v>4586621801</v>
      </c>
      <c r="J59" s="7"/>
      <c r="K59" s="10">
        <f t="shared" si="3"/>
        <v>2.8264652877959397E-2</v>
      </c>
      <c r="L59" s="7"/>
      <c r="M59" s="7">
        <v>8887514650</v>
      </c>
      <c r="N59" s="7"/>
      <c r="O59" s="7">
        <v>6759880184</v>
      </c>
      <c r="P59" s="7"/>
      <c r="Q59" s="7">
        <v>0</v>
      </c>
      <c r="R59" s="7"/>
      <c r="S59" s="7">
        <f t="shared" si="2"/>
        <v>15647394834</v>
      </c>
      <c r="T59" s="7"/>
      <c r="U59" s="10">
        <v>5.2403576596196766E-2</v>
      </c>
    </row>
    <row r="60" spans="1:21" x14ac:dyDescent="0.55000000000000004">
      <c r="A60" s="1" t="s">
        <v>21</v>
      </c>
      <c r="C60" s="7">
        <v>0</v>
      </c>
      <c r="D60" s="7"/>
      <c r="E60" s="7">
        <v>2220681100</v>
      </c>
      <c r="F60" s="7"/>
      <c r="G60" s="7">
        <v>0</v>
      </c>
      <c r="H60" s="7"/>
      <c r="I60" s="7">
        <f t="shared" si="0"/>
        <v>2220681100</v>
      </c>
      <c r="J60" s="7"/>
      <c r="K60" s="10">
        <f t="shared" si="3"/>
        <v>1.3684751690331278E-2</v>
      </c>
      <c r="L60" s="7"/>
      <c r="M60" s="7">
        <v>3507406250</v>
      </c>
      <c r="N60" s="7"/>
      <c r="O60" s="7">
        <v>-3218316904</v>
      </c>
      <c r="P60" s="7"/>
      <c r="Q60" s="7">
        <v>0</v>
      </c>
      <c r="R60" s="7"/>
      <c r="S60" s="7">
        <f t="shared" si="2"/>
        <v>289089346</v>
      </c>
      <c r="T60" s="7"/>
      <c r="U60" s="10">
        <v>9.6816855757596776E-4</v>
      </c>
    </row>
    <row r="61" spans="1:21" x14ac:dyDescent="0.55000000000000004">
      <c r="A61" s="1" t="s">
        <v>38</v>
      </c>
      <c r="C61" s="7">
        <v>0</v>
      </c>
      <c r="D61" s="7"/>
      <c r="E61" s="7">
        <v>2555070621</v>
      </c>
      <c r="F61" s="7"/>
      <c r="G61" s="7">
        <v>0</v>
      </c>
      <c r="H61" s="7"/>
      <c r="I61" s="7">
        <f t="shared" si="0"/>
        <v>2555070621</v>
      </c>
      <c r="J61" s="7"/>
      <c r="K61" s="10">
        <f t="shared" si="3"/>
        <v>1.5745397661845972E-2</v>
      </c>
      <c r="L61" s="7"/>
      <c r="M61" s="7">
        <v>4591865512</v>
      </c>
      <c r="N61" s="7"/>
      <c r="O61" s="7">
        <v>-4989435951</v>
      </c>
      <c r="P61" s="7"/>
      <c r="Q61" s="7">
        <v>0</v>
      </c>
      <c r="R61" s="7"/>
      <c r="S61" s="7">
        <f t="shared" si="2"/>
        <v>-397570439</v>
      </c>
      <c r="T61" s="7"/>
      <c r="U61" s="10">
        <v>-1.3314748668097726E-3</v>
      </c>
    </row>
    <row r="62" spans="1:21" x14ac:dyDescent="0.55000000000000004">
      <c r="A62" s="1" t="s">
        <v>37</v>
      </c>
      <c r="C62" s="7">
        <v>0</v>
      </c>
      <c r="D62" s="7"/>
      <c r="E62" s="7">
        <v>2339762742</v>
      </c>
      <c r="F62" s="7"/>
      <c r="G62" s="7">
        <v>0</v>
      </c>
      <c r="H62" s="7"/>
      <c r="I62" s="7">
        <f t="shared" si="0"/>
        <v>2339762742</v>
      </c>
      <c r="J62" s="7"/>
      <c r="K62" s="10">
        <f t="shared" si="3"/>
        <v>1.441858182093712E-2</v>
      </c>
      <c r="L62" s="7"/>
      <c r="M62" s="7">
        <v>3661416360</v>
      </c>
      <c r="N62" s="7"/>
      <c r="O62" s="7">
        <v>-8674474823</v>
      </c>
      <c r="P62" s="7"/>
      <c r="Q62" s="7">
        <v>0</v>
      </c>
      <c r="R62" s="7"/>
      <c r="S62" s="7">
        <f t="shared" si="2"/>
        <v>-5013058463</v>
      </c>
      <c r="T62" s="7"/>
      <c r="U62" s="10">
        <v>-1.6788877377607363E-2</v>
      </c>
    </row>
    <row r="63" spans="1:21" x14ac:dyDescent="0.55000000000000004">
      <c r="A63" s="1" t="s">
        <v>62</v>
      </c>
      <c r="C63" s="7">
        <v>0</v>
      </c>
      <c r="D63" s="7"/>
      <c r="E63" s="7">
        <v>4025902500</v>
      </c>
      <c r="F63" s="7"/>
      <c r="G63" s="7">
        <v>0</v>
      </c>
      <c r="H63" s="7"/>
      <c r="I63" s="7">
        <f t="shared" si="0"/>
        <v>4025902500</v>
      </c>
      <c r="J63" s="7"/>
      <c r="K63" s="10">
        <f t="shared" si="3"/>
        <v>2.4809269571386867E-2</v>
      </c>
      <c r="L63" s="7"/>
      <c r="M63" s="7">
        <v>0</v>
      </c>
      <c r="N63" s="7"/>
      <c r="O63" s="7">
        <v>4280625213</v>
      </c>
      <c r="P63" s="7"/>
      <c r="Q63" s="7">
        <v>0</v>
      </c>
      <c r="R63" s="7"/>
      <c r="S63" s="7">
        <f t="shared" si="2"/>
        <v>4280625213</v>
      </c>
      <c r="T63" s="7"/>
      <c r="U63" s="10">
        <v>1.4335937298753064E-2</v>
      </c>
    </row>
    <row r="64" spans="1:21" x14ac:dyDescent="0.55000000000000004">
      <c r="A64" s="1" t="s">
        <v>52</v>
      </c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10">
        <f t="shared" si="3"/>
        <v>0</v>
      </c>
      <c r="L64" s="7"/>
      <c r="M64" s="7">
        <v>0</v>
      </c>
      <c r="N64" s="7"/>
      <c r="O64" s="7">
        <v>470887374</v>
      </c>
      <c r="P64" s="7"/>
      <c r="Q64" s="7">
        <v>0</v>
      </c>
      <c r="R64" s="7"/>
      <c r="S64" s="7">
        <f t="shared" si="2"/>
        <v>470887374</v>
      </c>
      <c r="T64" s="7"/>
      <c r="U64" s="10">
        <v>1.5770153967082385E-3</v>
      </c>
    </row>
    <row r="65" spans="1:21" x14ac:dyDescent="0.55000000000000004">
      <c r="A65" s="1" t="s">
        <v>40</v>
      </c>
      <c r="C65" s="7">
        <v>0</v>
      </c>
      <c r="D65" s="7"/>
      <c r="E65" s="7">
        <v>1004633283</v>
      </c>
      <c r="F65" s="7"/>
      <c r="G65" s="7">
        <v>0</v>
      </c>
      <c r="H65" s="7"/>
      <c r="I65" s="7">
        <f t="shared" si="0"/>
        <v>1004633283</v>
      </c>
      <c r="J65" s="7"/>
      <c r="K65" s="10">
        <f t="shared" si="3"/>
        <v>6.1909641225375905E-3</v>
      </c>
      <c r="L65" s="7"/>
      <c r="M65" s="7">
        <v>0</v>
      </c>
      <c r="N65" s="7"/>
      <c r="O65" s="7">
        <v>231004710</v>
      </c>
      <c r="P65" s="7"/>
      <c r="Q65" s="7">
        <v>0</v>
      </c>
      <c r="R65" s="7"/>
      <c r="S65" s="7">
        <f t="shared" si="2"/>
        <v>231004710</v>
      </c>
      <c r="T65" s="7"/>
      <c r="U65" s="10">
        <v>7.7364143635357192E-4</v>
      </c>
    </row>
    <row r="66" spans="1:21" x14ac:dyDescent="0.55000000000000004">
      <c r="A66" s="1" t="s">
        <v>20</v>
      </c>
      <c r="C66" s="7">
        <v>0</v>
      </c>
      <c r="D66" s="7"/>
      <c r="E66" s="7">
        <v>1974326164</v>
      </c>
      <c r="F66" s="7"/>
      <c r="G66" s="7">
        <v>0</v>
      </c>
      <c r="H66" s="7"/>
      <c r="I66" s="7">
        <f t="shared" si="0"/>
        <v>1974326164</v>
      </c>
      <c r="J66" s="7"/>
      <c r="K66" s="10">
        <f t="shared" si="3"/>
        <v>1.2166611095156467E-2</v>
      </c>
      <c r="L66" s="7"/>
      <c r="M66" s="7">
        <v>0</v>
      </c>
      <c r="N66" s="7"/>
      <c r="O66" s="7">
        <v>10222684552</v>
      </c>
      <c r="P66" s="7"/>
      <c r="Q66" s="7">
        <v>0</v>
      </c>
      <c r="R66" s="7"/>
      <c r="S66" s="7">
        <f t="shared" si="2"/>
        <v>10222684552</v>
      </c>
      <c r="T66" s="7"/>
      <c r="U66" s="10">
        <v>3.4236065404028994E-2</v>
      </c>
    </row>
    <row r="67" spans="1:21" x14ac:dyDescent="0.55000000000000004">
      <c r="A67" s="1" t="s">
        <v>65</v>
      </c>
      <c r="C67" s="7">
        <v>0</v>
      </c>
      <c r="D67" s="7"/>
      <c r="E67" s="7">
        <v>928258840</v>
      </c>
      <c r="F67" s="7"/>
      <c r="G67" s="7">
        <v>0</v>
      </c>
      <c r="H67" s="7"/>
      <c r="I67" s="7">
        <f t="shared" si="0"/>
        <v>928258840</v>
      </c>
      <c r="J67" s="7"/>
      <c r="K67" s="10">
        <f t="shared" si="3"/>
        <v>5.7203133442955637E-3</v>
      </c>
      <c r="L67" s="7"/>
      <c r="M67" s="7">
        <v>0</v>
      </c>
      <c r="N67" s="7"/>
      <c r="O67" s="7">
        <v>928258825</v>
      </c>
      <c r="P67" s="7"/>
      <c r="Q67" s="7">
        <v>0</v>
      </c>
      <c r="R67" s="7"/>
      <c r="S67" s="7">
        <f t="shared" si="2"/>
        <v>928258825</v>
      </c>
      <c r="T67" s="7"/>
      <c r="U67" s="10">
        <v>3.1087655774675719E-3</v>
      </c>
    </row>
    <row r="68" spans="1:21" x14ac:dyDescent="0.55000000000000004">
      <c r="A68" s="1" t="s">
        <v>35</v>
      </c>
      <c r="C68" s="7">
        <v>0</v>
      </c>
      <c r="D68" s="7"/>
      <c r="E68" s="7">
        <v>0</v>
      </c>
      <c r="F68" s="7"/>
      <c r="G68" s="7">
        <v>0</v>
      </c>
      <c r="H68" s="7"/>
      <c r="I68" s="7">
        <f t="shared" ref="I68:I70" si="4">C68+E68+G68</f>
        <v>0</v>
      </c>
      <c r="J68" s="7"/>
      <c r="K68" s="10">
        <f t="shared" ref="K68:K70" si="5">I68/$I$71</f>
        <v>0</v>
      </c>
      <c r="L68" s="7"/>
      <c r="M68" s="7">
        <v>8507129797</v>
      </c>
      <c r="N68" s="7"/>
      <c r="O68" s="7">
        <v>0</v>
      </c>
      <c r="P68" s="7"/>
      <c r="Q68" s="7">
        <v>0</v>
      </c>
      <c r="R68" s="7"/>
      <c r="S68" s="7">
        <f t="shared" ref="S68:S69" si="6">M68+O68+Q68</f>
        <v>8507129797</v>
      </c>
      <c r="T68" s="7"/>
      <c r="U68" s="10">
        <v>2.8490623050055345E-2</v>
      </c>
    </row>
    <row r="69" spans="1:21" x14ac:dyDescent="0.55000000000000004">
      <c r="A69" s="1" t="s">
        <v>42</v>
      </c>
      <c r="C69" s="7">
        <v>0</v>
      </c>
      <c r="D69" s="7"/>
      <c r="E69" s="7">
        <v>14635622984</v>
      </c>
      <c r="F69" s="7"/>
      <c r="G69" s="7">
        <v>0</v>
      </c>
      <c r="H69" s="7"/>
      <c r="I69" s="7">
        <f t="shared" si="4"/>
        <v>14635622984</v>
      </c>
      <c r="J69" s="7"/>
      <c r="K69" s="10">
        <f t="shared" si="5"/>
        <v>9.0190737593680292E-2</v>
      </c>
      <c r="L69" s="7"/>
      <c r="M69" s="7">
        <v>0</v>
      </c>
      <c r="N69" s="7"/>
      <c r="O69" s="7">
        <v>20890162723</v>
      </c>
      <c r="P69" s="7"/>
      <c r="Q69" s="7">
        <v>0</v>
      </c>
      <c r="R69" s="7"/>
      <c r="S69" s="7">
        <f t="shared" si="6"/>
        <v>20890162723</v>
      </c>
      <c r="T69" s="7"/>
      <c r="U69" s="10">
        <v>6.9961757466683538E-2</v>
      </c>
    </row>
    <row r="70" spans="1:21" x14ac:dyDescent="0.55000000000000004">
      <c r="A70" s="1" t="s">
        <v>64</v>
      </c>
      <c r="C70" s="7">
        <v>0</v>
      </c>
      <c r="D70" s="7"/>
      <c r="E70" s="7">
        <v>-157794219</v>
      </c>
      <c r="F70" s="7"/>
      <c r="G70" s="7">
        <v>0</v>
      </c>
      <c r="H70" s="7"/>
      <c r="I70" s="7">
        <f t="shared" si="4"/>
        <v>-157794219</v>
      </c>
      <c r="J70" s="7"/>
      <c r="K70" s="10">
        <f t="shared" si="5"/>
        <v>-9.7239297672446247E-4</v>
      </c>
      <c r="L70" s="7"/>
      <c r="M70" s="7">
        <v>0</v>
      </c>
      <c r="N70" s="7"/>
      <c r="O70" s="7">
        <v>-157794219</v>
      </c>
      <c r="P70" s="7"/>
      <c r="Q70" s="7">
        <v>0</v>
      </c>
      <c r="R70" s="7"/>
      <c r="S70" s="7">
        <f>M70+O70+Q70</f>
        <v>-157794219</v>
      </c>
      <c r="T70" s="7"/>
      <c r="U70" s="10">
        <v>-5.284573904811295E-4</v>
      </c>
    </row>
    <row r="71" spans="1:21" ht="24.75" thickBot="1" x14ac:dyDescent="0.6">
      <c r="C71" s="8">
        <f>SUM(C8:C70)</f>
        <v>3069743415</v>
      </c>
      <c r="D71" s="7"/>
      <c r="E71" s="8">
        <f>SUM(E8:E70)</f>
        <v>159532674412</v>
      </c>
      <c r="F71" s="7"/>
      <c r="G71" s="8">
        <f>SUM(G8:G70)</f>
        <v>-328293294</v>
      </c>
      <c r="H71" s="7"/>
      <c r="I71" s="8">
        <f>SUM(I8:I70)</f>
        <v>162274124533</v>
      </c>
      <c r="J71" s="7"/>
      <c r="K71" s="11">
        <f>SUM(K8:K70)</f>
        <v>1</v>
      </c>
      <c r="L71" s="7"/>
      <c r="M71" s="8">
        <f>SUM(M8:M70)</f>
        <v>189880255490</v>
      </c>
      <c r="N71" s="7"/>
      <c r="O71" s="8">
        <f>SUM(O8:O70)</f>
        <v>47121211736</v>
      </c>
      <c r="P71" s="7"/>
      <c r="Q71" s="8">
        <f>SUM(Q8:Q70)</f>
        <v>61592557273</v>
      </c>
      <c r="R71" s="7"/>
      <c r="S71" s="8">
        <f>SUM(S8:S70)</f>
        <v>298594024499</v>
      </c>
      <c r="T71" s="7"/>
      <c r="U71" s="11">
        <f>SUM(U8:U70)</f>
        <v>1</v>
      </c>
    </row>
    <row r="72" spans="1:21" ht="24.75" thickTop="1" x14ac:dyDescent="0.55000000000000004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2022-11-24T09:50:18Z</dcterms:created>
  <dcterms:modified xsi:type="dcterms:W3CDTF">2022-11-29T12:30:58Z</dcterms:modified>
</cp:coreProperties>
</file>