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\"/>
    </mc:Choice>
  </mc:AlternateContent>
  <xr:revisionPtr revIDLastSave="0" documentId="13_ncr:1_{0FA1F559-D609-4D6F-B06E-7F1402A1623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جمع درآمدها" sheetId="15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K11" i="13"/>
  <c r="K9" i="13"/>
  <c r="K10" i="13"/>
  <c r="K8" i="13"/>
  <c r="G11" i="13"/>
  <c r="G9" i="13"/>
  <c r="G10" i="13"/>
  <c r="G8" i="13"/>
  <c r="E11" i="13"/>
  <c r="I11" i="13"/>
  <c r="Q39" i="12"/>
  <c r="I48" i="12"/>
  <c r="C48" i="12"/>
  <c r="Q48" i="12"/>
  <c r="O48" i="12"/>
  <c r="M48" i="12"/>
  <c r="K48" i="12"/>
  <c r="G48" i="12"/>
  <c r="E4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40" i="12"/>
  <c r="Q41" i="12"/>
  <c r="Q42" i="12"/>
  <c r="Q43" i="12"/>
  <c r="Q44" i="12"/>
  <c r="Q45" i="12"/>
  <c r="Q46" i="12"/>
  <c r="Q4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8" i="12"/>
  <c r="O83" i="11"/>
  <c r="I83" i="11"/>
  <c r="K9" i="11" s="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" i="11"/>
  <c r="U83" i="11" s="1"/>
  <c r="S9" i="11"/>
  <c r="S10" i="11"/>
  <c r="S11" i="11"/>
  <c r="S12" i="11"/>
  <c r="S83" i="11" s="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" i="11"/>
  <c r="M83" i="11"/>
  <c r="K70" i="11"/>
  <c r="Q83" i="11"/>
  <c r="G83" i="11"/>
  <c r="E83" i="11"/>
  <c r="C83" i="11"/>
  <c r="Q105" i="10"/>
  <c r="Q101" i="10"/>
  <c r="O105" i="10"/>
  <c r="M105" i="10"/>
  <c r="G105" i="10"/>
  <c r="E105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2" i="10"/>
  <c r="Q103" i="10"/>
  <c r="Q10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8" i="10"/>
  <c r="O72" i="9"/>
  <c r="M72" i="9"/>
  <c r="G72" i="9"/>
  <c r="E7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8" i="9"/>
  <c r="Q72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8" i="9"/>
  <c r="I72" i="9" s="1"/>
  <c r="Q54" i="8"/>
  <c r="S54" i="8"/>
  <c r="O54" i="8"/>
  <c r="S53" i="8"/>
  <c r="M54" i="8"/>
  <c r="K54" i="8"/>
  <c r="I54" i="8"/>
  <c r="I18" i="7"/>
  <c r="S18" i="7"/>
  <c r="Q18" i="7"/>
  <c r="O18" i="7"/>
  <c r="M18" i="7"/>
  <c r="K18" i="7"/>
  <c r="S11" i="6"/>
  <c r="Q11" i="6"/>
  <c r="O11" i="6"/>
  <c r="M11" i="6"/>
  <c r="K11" i="6"/>
  <c r="AI33" i="3"/>
  <c r="AG33" i="3"/>
  <c r="W33" i="3"/>
  <c r="S33" i="3"/>
  <c r="Q33" i="3"/>
  <c r="AA33" i="3"/>
  <c r="Y59" i="1"/>
  <c r="W59" i="1"/>
  <c r="U59" i="1"/>
  <c r="O59" i="1"/>
  <c r="K59" i="1"/>
  <c r="G59" i="1"/>
  <c r="E59" i="1"/>
  <c r="K80" i="11" l="1"/>
  <c r="K76" i="11"/>
  <c r="K72" i="11"/>
  <c r="K68" i="11"/>
  <c r="K64" i="11"/>
  <c r="K60" i="11"/>
  <c r="K56" i="11"/>
  <c r="K52" i="11"/>
  <c r="K48" i="11"/>
  <c r="K44" i="11"/>
  <c r="K40" i="11"/>
  <c r="K36" i="11"/>
  <c r="K32" i="11"/>
  <c r="K28" i="11"/>
  <c r="K24" i="11"/>
  <c r="K20" i="11"/>
  <c r="K16" i="11"/>
  <c r="K12" i="11"/>
  <c r="K8" i="11"/>
  <c r="K79" i="11"/>
  <c r="K75" i="11"/>
  <c r="K71" i="11"/>
  <c r="K67" i="11"/>
  <c r="K63" i="11"/>
  <c r="K59" i="11"/>
  <c r="K55" i="11"/>
  <c r="K51" i="11"/>
  <c r="K47" i="11"/>
  <c r="K43" i="11"/>
  <c r="K39" i="11"/>
  <c r="K35" i="11"/>
  <c r="K31" i="11"/>
  <c r="K27" i="11"/>
  <c r="K23" i="11"/>
  <c r="K19" i="11"/>
  <c r="K15" i="11"/>
  <c r="K11" i="11"/>
  <c r="K82" i="11"/>
  <c r="K78" i="11"/>
  <c r="K74" i="11"/>
  <c r="K66" i="11"/>
  <c r="K62" i="11"/>
  <c r="K58" i="11"/>
  <c r="K54" i="11"/>
  <c r="K50" i="11"/>
  <c r="K46" i="11"/>
  <c r="K42" i="11"/>
  <c r="K38" i="11"/>
  <c r="K34" i="11"/>
  <c r="K30" i="11"/>
  <c r="K26" i="11"/>
  <c r="K22" i="11"/>
  <c r="K18" i="11"/>
  <c r="K14" i="11"/>
  <c r="K10" i="11"/>
  <c r="K81" i="11"/>
  <c r="K77" i="11"/>
  <c r="K73" i="11"/>
  <c r="K69" i="11"/>
  <c r="K65" i="11"/>
  <c r="K61" i="11"/>
  <c r="K57" i="11"/>
  <c r="K53" i="11"/>
  <c r="K49" i="11"/>
  <c r="K45" i="11"/>
  <c r="K41" i="11"/>
  <c r="K37" i="11"/>
  <c r="K33" i="11"/>
  <c r="K29" i="11"/>
  <c r="K25" i="11"/>
  <c r="K21" i="11"/>
  <c r="K17" i="11"/>
  <c r="K13" i="11"/>
  <c r="I105" i="10"/>
  <c r="AK33" i="3"/>
  <c r="K83" i="11" l="1"/>
</calcChain>
</file>

<file path=xl/sharedStrings.xml><?xml version="1.0" encoding="utf-8"?>
<sst xmlns="http://schemas.openxmlformats.org/spreadsheetml/2006/main" count="957" uniqueCount="282">
  <si>
    <t>صندوق سرمایه‌گذاری توسعه ممتاز</t>
  </si>
  <si>
    <t>صورت وضعیت سبد</t>
  </si>
  <si>
    <t>برای ماه منتهی به 1401/12/29</t>
  </si>
  <si>
    <t>نام شرکت</t>
  </si>
  <si>
    <t>1401/11/30</t>
  </si>
  <si>
    <t>تغییرات طی دوره</t>
  </si>
  <si>
    <t>1401/12/29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</si>
  <si>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</si>
  <si>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</si>
  <si>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</si>
  <si>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</si>
  <si>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</si>
  <si>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</si>
  <si>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</si>
  <si>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</si>
  <si>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بانک‌اقتصادنوین‌</t>
  </si>
  <si>
    <t>پالایش نفت اصفهان</t>
  </si>
  <si>
    <t>پتروشیمی امیرکبیر</t>
  </si>
  <si>
    <t>پتروشیمی بوعلی سینا</t>
  </si>
  <si>
    <t>پتروشیمی تندگویان</t>
  </si>
  <si>
    <t>پتروشیمی زاگرس</t>
  </si>
  <si>
    <t>پتروشیمی‌شیراز</t>
  </si>
  <si>
    <t>تامین سرمایه نوین</t>
  </si>
  <si>
    <t>تراکتورسازی‌ایران‌</t>
  </si>
  <si>
    <t>توسعه معدنی و صنعتی صبانور</t>
  </si>
  <si>
    <t>توسعه‌معادن‌وفلزات‌</t>
  </si>
  <si>
    <t>تولید نیروی برق آبادان</t>
  </si>
  <si>
    <t>داروپخش‌ (هلدینگ‌</t>
  </si>
  <si>
    <t>داروسازی کاسپین تامین</t>
  </si>
  <si>
    <t>داروسازی‌ سینا</t>
  </si>
  <si>
    <t>زغال سنگ پروده طبس</t>
  </si>
  <si>
    <t>س.سهام عدالت استان کرمانشاه</t>
  </si>
  <si>
    <t>سپنتا</t>
  </si>
  <si>
    <t>سرمایه گذاری تامین اجتماعی</t>
  </si>
  <si>
    <t>سرمایه گذاری سیمان تامین</t>
  </si>
  <si>
    <t>سرمایه گذاری صبا تامین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</si>
  <si>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</si>
  <si>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</si>
  <si>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</si>
  <si>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</si>
  <si>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شرکت آهن و فولاد ارفع</t>
  </si>
  <si>
    <t>صنایع‌ کاشی‌ و سرامیک‌ سینا</t>
  </si>
  <si>
    <t>غلتک سازان سپاهان</t>
  </si>
  <si>
    <t>فجر انرژی خلیج فارس</t>
  </si>
  <si>
    <t>فروسیلیسیم خمین</t>
  </si>
  <si>
    <t>فولاد  خوزستان</t>
  </si>
  <si>
    <t>فولاد خراسان</t>
  </si>
  <si>
    <t>فولاد شاهرود</t>
  </si>
  <si>
    <t>فولاد مبارکه اصفهان</t>
  </si>
  <si>
    <t>فولاد هرمزگان جنوب</t>
  </si>
  <si>
    <t>فولاد کاوه جنوب کیش</t>
  </si>
  <si>
    <t>گروه انتخاب الکترونیک آرمان</t>
  </si>
  <si>
    <t>گروه مپنا (سهامی عام)</t>
  </si>
  <si>
    <t>گروه‌ صنعتی‌ بارز</t>
  </si>
  <si>
    <t>گسترش نفت و گاز پارسیان</t>
  </si>
  <si>
    <t>مدیریت صنعت شوینده ت.ص.بهشهر</t>
  </si>
  <si>
    <t>نفت ایرانول</t>
  </si>
  <si>
    <t>نفت پاسارگاد</t>
  </si>
  <si>
    <t>نفت سپاهان</t>
  </si>
  <si>
    <t>نوردوقطعات‌ فولادی‌</t>
  </si>
  <si>
    <t>کارخانجات‌داروپخش‌</t>
  </si>
  <si>
    <t>کیمیدارو</t>
  </si>
  <si>
    <t>ملی شیمی کشاورز</t>
  </si>
  <si>
    <t>سیمان آرتا اردبیل</t>
  </si>
  <si>
    <t>صنایع فروآلیاژ ایران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</si>
  <si>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</si>
  <si>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</si>
  <si>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</si>
  <si>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</si>
  <si>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</si>
  <si>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</si>
  <si>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</si>
  <si>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</si>
  <si>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</si>
  <si>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</si>
  <si>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</si>
  <si>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</si>
  <si>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</si>
  <si>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خزانه-م3بودجه01-040520</t>
  </si>
  <si>
    <t>1401/05/18</t>
  </si>
  <si>
    <t>1404/05/19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</si>
  <si>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</si>
  <si>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</si>
  <si>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</si>
  <si>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</si>
  <si>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</si>
  <si>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</si>
  <si>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</si>
  <si>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</si>
  <si>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</si>
  <si>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</si>
  <si>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</si>
  <si>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</si>
  <si>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</si>
  <si>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</si>
  <si>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</si>
  <si>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اسنادخزانه-م2بودجه00-031024</t>
  </si>
  <si>
    <t>1403/10/24</t>
  </si>
  <si>
    <t>اسنادخزانه-م3بودجه00-030418</t>
  </si>
  <si>
    <t>1403/04/18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</si>
  <si>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</si>
  <si>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</si>
  <si>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</si>
  <si>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</si>
  <si>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</si>
  <si>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</si>
  <si>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</si>
  <si>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</si>
  <si>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</si>
  <si>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</si>
  <si>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</si>
  <si>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</si>
  <si>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</si>
  <si>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</si>
  <si>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</si>
  <si>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</si>
  <si>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</si>
  <si>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</si>
  <si>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</si>
  <si>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</si>
  <si>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</si>
  <si>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گام بانک اقتصاد نوین0205</t>
  </si>
  <si>
    <t>1401/04/01</t>
  </si>
  <si>
    <t>1402/05/31</t>
  </si>
  <si>
    <t>گام بانک صادرات ایران0207</t>
  </si>
  <si>
    <t>1402/07/30</t>
  </si>
  <si>
    <t>گواهی اعتبار مولد سپه0208</t>
  </si>
  <si>
    <t>1401/09/01</t>
  </si>
  <si>
    <t>1402/08/30</t>
  </si>
  <si>
    <t>مرابحه عام دولت104-ش.خ020303</t>
  </si>
  <si>
    <t>1401/03/03</t>
  </si>
  <si>
    <t>1402/03/03</t>
  </si>
  <si>
    <t>مرابحه عام دولت70-ش.خ0112</t>
  </si>
  <si>
    <t>1399/11/07</t>
  </si>
  <si>
    <t>1401/12/07</t>
  </si>
  <si>
    <t>گام بانک تجارت0204</t>
  </si>
  <si>
    <t>1401/04/31</t>
  </si>
  <si>
    <t>1402/04/28</t>
  </si>
  <si>
    <t>گواهی اعتبار مولد رفاه0207</t>
  </si>
  <si>
    <t>1401/08/01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</si>
  <si>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</si>
  <si>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</si>
  <si>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</si>
  <si>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</si>
  <si>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</si>
  <si>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</si>
  <si>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</si>
  <si>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</si>
  <si>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</si>
  <si>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</si>
  <si>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</si>
  <si>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</si>
  <si>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</si>
  <si>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</si>
  <si>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</si>
  <si>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</si>
  <si>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 xml:space="preserve">بانک خاورمیانه ظفر </t>
  </si>
  <si>
    <t>1009-10-810-707074686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</si>
  <si>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</si>
  <si>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</si>
  <si>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</si>
  <si>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</si>
  <si>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</si>
  <si>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</si>
  <si>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</si>
  <si>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</si>
  <si>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</si>
  <si>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</si>
  <si>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</si>
  <si>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دولت3-ش.خ0211</t>
  </si>
  <si>
    <t>1402/11/13</t>
  </si>
  <si>
    <t>مرابحه عام دولتی64-ش.خ0111</t>
  </si>
  <si>
    <t>1401/11/09</t>
  </si>
  <si>
    <t>مرابحه عام دولت3-ش.خ 0104</t>
  </si>
  <si>
    <t>1401/04/03</t>
  </si>
  <si>
    <t>منفعت دولت5-ش.خاص کاردان0108</t>
  </si>
  <si>
    <t>1401/08/18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</si>
  <si>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</si>
  <si>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</si>
  <si>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</si>
  <si>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</si>
  <si>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</si>
  <si>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</si>
  <si>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</si>
  <si>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</si>
  <si>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1401/11/23</t>
  </si>
  <si>
    <t>1401/04/29</t>
  </si>
  <si>
    <t>سرمایه‌ گذاری‌ پارس‌ توشه‌</t>
  </si>
  <si>
    <t>1401/04/30</t>
  </si>
  <si>
    <t>1401/07/30</t>
  </si>
  <si>
    <t>1401/04/22</t>
  </si>
  <si>
    <t>1401/04/16</t>
  </si>
  <si>
    <t>1401/04/25</t>
  </si>
  <si>
    <t>شیشه‌ و گاز</t>
  </si>
  <si>
    <t>1401/05/30</t>
  </si>
  <si>
    <t>1401/03/30</t>
  </si>
  <si>
    <t>1401/05/11</t>
  </si>
  <si>
    <t>1401/04/28</t>
  </si>
  <si>
    <t>کالسیمین‌</t>
  </si>
  <si>
    <t>بانک تجارت</t>
  </si>
  <si>
    <t>1401/03/31</t>
  </si>
  <si>
    <t>1401/04/20</t>
  </si>
  <si>
    <t>صنایع پتروشیمی کرمانشاه</t>
  </si>
  <si>
    <t>1401/04/15</t>
  </si>
  <si>
    <t>پتروشیمی پردیس</t>
  </si>
  <si>
    <t>1401/10/13</t>
  </si>
  <si>
    <t>1401/10/28</t>
  </si>
  <si>
    <t>1401/04/14</t>
  </si>
  <si>
    <t>1401/03/25</t>
  </si>
  <si>
    <t>شرکت کیسون</t>
  </si>
  <si>
    <t>1401/02/28</t>
  </si>
  <si>
    <t>1401/03/17</t>
  </si>
  <si>
    <t>1401/02/31</t>
  </si>
  <si>
    <t>بانک خاورمیانه</t>
  </si>
  <si>
    <t>پتروشیمی جم</t>
  </si>
  <si>
    <t>1401/08/14</t>
  </si>
  <si>
    <t>گ.س.وت.ص.پتروشیمی خلیج فارس</t>
  </si>
  <si>
    <t>1401/06/16</t>
  </si>
  <si>
    <t>پتروشیمی خراسان</t>
  </si>
  <si>
    <t>1401/03/10</t>
  </si>
  <si>
    <t>1401/02/10</t>
  </si>
  <si>
    <t>شیرپاستوریزه پگاه گیلان</t>
  </si>
  <si>
    <t>1401/02/21</t>
  </si>
  <si>
    <t>1401/03/29</t>
  </si>
  <si>
    <t>پلیمر آریا ساسول</t>
  </si>
  <si>
    <t>1401/01/30</t>
  </si>
  <si>
    <t>1401/07/27</t>
  </si>
  <si>
    <t>1401/03/19</t>
  </si>
  <si>
    <t>1401/03/08</t>
  </si>
  <si>
    <t>1401/12/23</t>
  </si>
  <si>
    <t>بهای فروش</t>
  </si>
  <si>
    <t>ارزش دفتری</t>
  </si>
  <si>
    <t>سود و زیان ناشی از تغییر قیمت</t>
  </si>
  <si>
    <t>سود و زیان ناشی از فروش</t>
  </si>
  <si>
    <t>ح . توسعه‌معادن‌وفلزات‌</t>
  </si>
  <si>
    <t>داده گسترعصرنوین-های وب</t>
  </si>
  <si>
    <t>داروسازی‌ اسوه‌</t>
  </si>
  <si>
    <t>ح . سرمایه‌گذاری‌ سپه‌</t>
  </si>
  <si>
    <t>ح .داروسازی کاسپین تامین</t>
  </si>
  <si>
    <t>ح . سرمایه گذاری صبا تامین</t>
  </si>
  <si>
    <t>صنایع شیمیایی کیمیاگران امروز</t>
  </si>
  <si>
    <t>ح . کارخانجات‌داروپخش</t>
  </si>
  <si>
    <t>موتورسازان‌تراکتورسازی‌ایران‌</t>
  </si>
  <si>
    <t>گلتاش‌</t>
  </si>
  <si>
    <t>دوده‌ صنعتی‌ پارس‌</t>
  </si>
  <si>
    <t>ح.زغال سنگ پروده طبس</t>
  </si>
  <si>
    <t>صندوق واسطه گری مالی یکم-سهام</t>
  </si>
  <si>
    <t>ح . فولاد خراسان</t>
  </si>
  <si>
    <t>ملی‌ صنایع‌ مس‌ ایران‌</t>
  </si>
  <si>
    <t>سیمان‌ شرق‌</t>
  </si>
  <si>
    <t>کاشی‌ وسرامیک‌ حافظ‌</t>
  </si>
  <si>
    <t>اسنادخزانه-م15بودجه98-010406</t>
  </si>
  <si>
    <t>اسنادخزانه-م3بودجه99-011110</t>
  </si>
  <si>
    <t>اسنادخزانه-م13بودجه98-010219</t>
  </si>
  <si>
    <t>اسنادخزانه-م14بودجه98-010318</t>
  </si>
  <si>
    <t>اسنادخزانه-م18بودجه98-010614</t>
  </si>
  <si>
    <t>اسنادخزانه-م2بودجه99-011019</t>
  </si>
  <si>
    <t>اسنادخزانه-م17بودجه99-010226</t>
  </si>
  <si>
    <t>اسنادخزانه-م17بودجه98-010512</t>
  </si>
  <si>
    <t>اسنادخزانه-م1بودجه99-010621</t>
  </si>
  <si>
    <t>اسنادخزانه-م7بودجه00-030912</t>
  </si>
  <si>
    <t>اسنادخزانه-م16بودجه98-010503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</si>
  <si>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</si>
  <si>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</si>
  <si>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</si>
  <si>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</si>
  <si>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</si>
  <si>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</si>
  <si>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</si>
  <si>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</si>
  <si>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</si>
  <si>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</si>
  <si>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</si>
  <si>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</si>
  <si>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</si>
  <si>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</si>
  <si>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</si>
  <si>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1401/12/01</t>
  </si>
  <si>
    <t>-</t>
  </si>
  <si>
    <t>سود سهام شرکت س.سهام عدالت استان کرمانشاه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</si>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</sst>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10" fontId="2" fillId="0" borderId="2" xfId="2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10" fontId="2" fillId="0" borderId="0" xfId="2" applyNumberFormat="1" applyFont="1" applyFill="1" applyAlignment="1">
      <alignment horizontal="center"/>
    </xf>
    <xf numFmtId="37" fontId="5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D96A83-55F8-C4A1-83E2-EE76114D3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64B4-C09F-47B9-B01D-0D8D7469AF57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32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4"/>
  <sheetViews>
    <sheetView rightToLeft="1" topLeftCell="A43" workbookViewId="0">
      <selection activeCell="G88" sqref="G88"/>
    </sheetView>
  </sheetViews>
  <sheetFormatPr defaultRowHeight="24"/>
  <cols>
    <col min="1" max="1" width="33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6.140625" style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9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8" t="s">
        <v>3</v>
      </c>
      <c r="C6" s="19" t="s">
        <v>161</v>
      </c>
      <c r="D6" s="19" t="s">
        <v>161</v>
      </c>
      <c r="E6" s="19" t="s">
        <v>161</v>
      </c>
      <c r="F6" s="19" t="s">
        <v>161</v>
      </c>
      <c r="G6" s="19" t="s">
        <v>161</v>
      </c>
      <c r="H6" s="19" t="s">
        <v>161</v>
      </c>
      <c r="I6" s="19" t="s">
        <v>161</v>
      </c>
      <c r="J6" s="19" t="s">
        <v>161</v>
      </c>
      <c r="K6" s="19" t="s">
        <v>161</v>
      </c>
      <c r="M6" s="19" t="s">
        <v>162</v>
      </c>
      <c r="N6" s="19" t="s">
        <v>162</v>
      </c>
      <c r="O6" s="19" t="s">
        <v>162</v>
      </c>
      <c r="P6" s="19" t="s">
        <v>162</v>
      </c>
      <c r="Q6" s="19" t="s">
        <v>162</v>
      </c>
      <c r="R6" s="19" t="s">
        <v>162</v>
      </c>
      <c r="S6" s="19" t="s">
        <v>162</v>
      </c>
      <c r="T6" s="19" t="s">
        <v>162</v>
      </c>
      <c r="U6" s="19" t="s">
        <v>162</v>
      </c>
    </row>
    <row r="7" spans="1:21" ht="24.75">
      <c r="A7" s="19" t="s">
        <v>3</v>
      </c>
      <c r="C7" s="19" t="s">
        <v>262</v>
      </c>
      <c r="E7" s="19" t="s">
        <v>263</v>
      </c>
      <c r="G7" s="19" t="s">
        <v>264</v>
      </c>
      <c r="I7" s="19" t="s">
        <v>146</v>
      </c>
      <c r="K7" s="19" t="s">
        <v>265</v>
      </c>
      <c r="M7" s="19" t="s">
        <v>262</v>
      </c>
      <c r="O7" s="19" t="s">
        <v>263</v>
      </c>
      <c r="Q7" s="19" t="s">
        <v>264</v>
      </c>
      <c r="S7" s="19" t="s">
        <v>146</v>
      </c>
      <c r="U7" s="19" t="s">
        <v>265</v>
      </c>
    </row>
    <row r="8" spans="1:21">
      <c r="A8" s="1" t="s">
        <v>58</v>
      </c>
      <c r="C8" s="6">
        <v>0</v>
      </c>
      <c r="D8" s="6"/>
      <c r="E8" s="6">
        <v>14161737534</v>
      </c>
      <c r="F8" s="6"/>
      <c r="G8" s="6">
        <v>1981263004</v>
      </c>
      <c r="H8" s="6"/>
      <c r="I8" s="6">
        <f>C8+E8+G8</f>
        <v>16143000538</v>
      </c>
      <c r="J8" s="6"/>
      <c r="K8" s="8">
        <f>I8/$I$83</f>
        <v>2.5551585342735123E-2</v>
      </c>
      <c r="L8" s="6"/>
      <c r="M8" s="6">
        <v>0</v>
      </c>
      <c r="N8" s="6"/>
      <c r="O8" s="6">
        <v>22297413162</v>
      </c>
      <c r="P8" s="6"/>
      <c r="Q8" s="6">
        <v>3155395129</v>
      </c>
      <c r="R8" s="6"/>
      <c r="S8" s="6">
        <f>M8+O8+Q8</f>
        <v>25452808291</v>
      </c>
      <c r="T8" s="6"/>
      <c r="U8" s="8">
        <f>S8/$S$83</f>
        <v>2.0787131691386077E-2</v>
      </c>
    </row>
    <row r="9" spans="1:21">
      <c r="A9" s="1" t="s">
        <v>30</v>
      </c>
      <c r="C9" s="6">
        <v>0</v>
      </c>
      <c r="D9" s="6"/>
      <c r="E9" s="6">
        <v>29925979333</v>
      </c>
      <c r="F9" s="6"/>
      <c r="G9" s="6">
        <v>3923481968</v>
      </c>
      <c r="H9" s="6"/>
      <c r="I9" s="6">
        <f t="shared" ref="I9:I72" si="0">C9+E9+G9</f>
        <v>33849461301</v>
      </c>
      <c r="J9" s="6"/>
      <c r="K9" s="8">
        <f t="shared" ref="K9:K72" si="1">I9/$I$83</f>
        <v>5.3577858540124111E-2</v>
      </c>
      <c r="L9" s="6"/>
      <c r="M9" s="6">
        <v>3273846400</v>
      </c>
      <c r="N9" s="6"/>
      <c r="O9" s="6">
        <v>37420225798</v>
      </c>
      <c r="P9" s="6"/>
      <c r="Q9" s="6">
        <v>2508248683</v>
      </c>
      <c r="R9" s="6"/>
      <c r="S9" s="6">
        <f t="shared" ref="S9:S72" si="2">M9+O9+Q9</f>
        <v>43202320881</v>
      </c>
      <c r="T9" s="6"/>
      <c r="U9" s="8">
        <f t="shared" ref="U9:U72" si="3">S9/$S$83</f>
        <v>3.5283035304375931E-2</v>
      </c>
    </row>
    <row r="10" spans="1:21">
      <c r="A10" s="1" t="s">
        <v>23</v>
      </c>
      <c r="C10" s="6">
        <v>0</v>
      </c>
      <c r="D10" s="6"/>
      <c r="E10" s="6">
        <v>18128640251</v>
      </c>
      <c r="F10" s="6"/>
      <c r="G10" s="6">
        <v>12831114941</v>
      </c>
      <c r="H10" s="6"/>
      <c r="I10" s="6">
        <f t="shared" si="0"/>
        <v>30959755192</v>
      </c>
      <c r="J10" s="6"/>
      <c r="K10" s="8">
        <f t="shared" si="1"/>
        <v>4.9003952215477209E-2</v>
      </c>
      <c r="L10" s="6"/>
      <c r="M10" s="6">
        <v>1400000000</v>
      </c>
      <c r="N10" s="6"/>
      <c r="O10" s="6">
        <v>44634884832</v>
      </c>
      <c r="P10" s="6"/>
      <c r="Q10" s="6">
        <v>15933278336</v>
      </c>
      <c r="R10" s="6"/>
      <c r="S10" s="6">
        <f t="shared" si="2"/>
        <v>61968163168</v>
      </c>
      <c r="T10" s="6"/>
      <c r="U10" s="8">
        <f t="shared" si="3"/>
        <v>5.0608968319696059E-2</v>
      </c>
    </row>
    <row r="11" spans="1:21">
      <c r="A11" s="1" t="s">
        <v>17</v>
      </c>
      <c r="C11" s="6">
        <v>0</v>
      </c>
      <c r="D11" s="6"/>
      <c r="E11" s="6">
        <v>7054710756</v>
      </c>
      <c r="F11" s="6"/>
      <c r="G11" s="6">
        <v>-52981802</v>
      </c>
      <c r="H11" s="6"/>
      <c r="I11" s="6">
        <f t="shared" si="0"/>
        <v>7001728954</v>
      </c>
      <c r="J11" s="6"/>
      <c r="K11" s="8">
        <f t="shared" si="1"/>
        <v>1.1082529204759326E-2</v>
      </c>
      <c r="L11" s="6"/>
      <c r="M11" s="6">
        <v>8807194000</v>
      </c>
      <c r="N11" s="6"/>
      <c r="O11" s="6">
        <v>464746144</v>
      </c>
      <c r="P11" s="6"/>
      <c r="Q11" s="6">
        <v>811284563</v>
      </c>
      <c r="R11" s="6"/>
      <c r="S11" s="6">
        <f t="shared" si="2"/>
        <v>10083224707</v>
      </c>
      <c r="T11" s="6"/>
      <c r="U11" s="8">
        <f t="shared" si="3"/>
        <v>8.2348995624329947E-3</v>
      </c>
    </row>
    <row r="12" spans="1:21">
      <c r="A12" s="1" t="s">
        <v>49</v>
      </c>
      <c r="C12" s="6">
        <v>0</v>
      </c>
      <c r="D12" s="6"/>
      <c r="E12" s="6">
        <v>0</v>
      </c>
      <c r="F12" s="6"/>
      <c r="G12" s="6">
        <v>69587</v>
      </c>
      <c r="H12" s="6"/>
      <c r="I12" s="6">
        <f t="shared" si="0"/>
        <v>69587</v>
      </c>
      <c r="J12" s="6"/>
      <c r="K12" s="8">
        <f t="shared" si="1"/>
        <v>1.1014421792648948E-7</v>
      </c>
      <c r="L12" s="6"/>
      <c r="M12" s="6">
        <v>93600</v>
      </c>
      <c r="N12" s="6"/>
      <c r="O12" s="6">
        <v>0</v>
      </c>
      <c r="P12" s="6"/>
      <c r="Q12" s="6">
        <v>58894</v>
      </c>
      <c r="R12" s="6"/>
      <c r="S12" s="6">
        <f t="shared" si="2"/>
        <v>152494</v>
      </c>
      <c r="T12" s="6"/>
      <c r="U12" s="8">
        <f t="shared" si="3"/>
        <v>1.2454079030906367E-7</v>
      </c>
    </row>
    <row r="13" spans="1:21">
      <c r="A13" s="1" t="s">
        <v>43</v>
      </c>
      <c r="C13" s="6">
        <v>0</v>
      </c>
      <c r="D13" s="6"/>
      <c r="E13" s="6">
        <v>6231915360</v>
      </c>
      <c r="F13" s="6"/>
      <c r="G13" s="6">
        <v>5658971144</v>
      </c>
      <c r="H13" s="6"/>
      <c r="I13" s="6">
        <f t="shared" si="0"/>
        <v>11890886504</v>
      </c>
      <c r="J13" s="6"/>
      <c r="K13" s="8">
        <f t="shared" si="1"/>
        <v>1.8821222274788808E-2</v>
      </c>
      <c r="L13" s="6"/>
      <c r="M13" s="6">
        <v>30036075750</v>
      </c>
      <c r="N13" s="6"/>
      <c r="O13" s="6">
        <v>29665984725</v>
      </c>
      <c r="P13" s="6"/>
      <c r="Q13" s="6">
        <v>34426863657</v>
      </c>
      <c r="R13" s="6"/>
      <c r="S13" s="6">
        <f t="shared" si="2"/>
        <v>94128924132</v>
      </c>
      <c r="T13" s="6"/>
      <c r="U13" s="8">
        <f t="shared" si="3"/>
        <v>7.6874438353910154E-2</v>
      </c>
    </row>
    <row r="14" spans="1:21">
      <c r="A14" s="1" t="s">
        <v>25</v>
      </c>
      <c r="C14" s="6">
        <v>0</v>
      </c>
      <c r="D14" s="6"/>
      <c r="E14" s="6">
        <v>26706274595</v>
      </c>
      <c r="F14" s="6"/>
      <c r="G14" s="6">
        <v>427118263</v>
      </c>
      <c r="H14" s="6"/>
      <c r="I14" s="6">
        <f t="shared" si="0"/>
        <v>27133392858</v>
      </c>
      <c r="J14" s="6"/>
      <c r="K14" s="8">
        <f t="shared" si="1"/>
        <v>4.294748065064747E-2</v>
      </c>
      <c r="L14" s="6"/>
      <c r="M14" s="6">
        <v>4441398000</v>
      </c>
      <c r="N14" s="6"/>
      <c r="O14" s="6">
        <v>9394797554</v>
      </c>
      <c r="P14" s="6"/>
      <c r="Q14" s="6">
        <v>-2812972622</v>
      </c>
      <c r="R14" s="6"/>
      <c r="S14" s="6">
        <f t="shared" si="2"/>
        <v>11023222932</v>
      </c>
      <c r="T14" s="6"/>
      <c r="U14" s="8">
        <f t="shared" si="3"/>
        <v>9.0025895819132156E-3</v>
      </c>
    </row>
    <row r="15" spans="1:21">
      <c r="A15" s="1" t="s">
        <v>38</v>
      </c>
      <c r="C15" s="6">
        <v>0</v>
      </c>
      <c r="D15" s="6"/>
      <c r="E15" s="6">
        <v>0</v>
      </c>
      <c r="F15" s="6"/>
      <c r="G15" s="6">
        <v>12510202196</v>
      </c>
      <c r="H15" s="6"/>
      <c r="I15" s="6">
        <f t="shared" si="0"/>
        <v>12510202196</v>
      </c>
      <c r="J15" s="6"/>
      <c r="K15" s="8">
        <f t="shared" si="1"/>
        <v>1.9801492189355358E-2</v>
      </c>
      <c r="L15" s="6"/>
      <c r="M15" s="6">
        <v>0</v>
      </c>
      <c r="N15" s="6"/>
      <c r="O15" s="6">
        <v>0</v>
      </c>
      <c r="P15" s="6"/>
      <c r="Q15" s="6">
        <v>39691886433</v>
      </c>
      <c r="R15" s="6"/>
      <c r="S15" s="6">
        <f t="shared" si="2"/>
        <v>39691886433</v>
      </c>
      <c r="T15" s="6"/>
      <c r="U15" s="8">
        <f t="shared" si="3"/>
        <v>3.2416087880332484E-2</v>
      </c>
    </row>
    <row r="16" spans="1:21">
      <c r="A16" s="1" t="s">
        <v>60</v>
      </c>
      <c r="C16" s="6">
        <v>0</v>
      </c>
      <c r="D16" s="6"/>
      <c r="E16" s="6">
        <v>5337375669</v>
      </c>
      <c r="F16" s="6"/>
      <c r="G16" s="6">
        <v>1769911265</v>
      </c>
      <c r="H16" s="6"/>
      <c r="I16" s="6">
        <f t="shared" si="0"/>
        <v>7107286934</v>
      </c>
      <c r="J16" s="6"/>
      <c r="K16" s="8">
        <f t="shared" si="1"/>
        <v>1.1249609279385335E-2</v>
      </c>
      <c r="L16" s="6"/>
      <c r="M16" s="6">
        <v>0</v>
      </c>
      <c r="N16" s="6"/>
      <c r="O16" s="6">
        <v>17498399494</v>
      </c>
      <c r="P16" s="6"/>
      <c r="Q16" s="6">
        <v>1769911265</v>
      </c>
      <c r="R16" s="6"/>
      <c r="S16" s="6">
        <f t="shared" si="2"/>
        <v>19268310759</v>
      </c>
      <c r="T16" s="6"/>
      <c r="U16" s="8">
        <f t="shared" si="3"/>
        <v>1.5736295525374731E-2</v>
      </c>
    </row>
    <row r="17" spans="1:21">
      <c r="A17" s="1" t="s">
        <v>45</v>
      </c>
      <c r="C17" s="6">
        <v>0</v>
      </c>
      <c r="D17" s="6"/>
      <c r="E17" s="6">
        <v>12934151528</v>
      </c>
      <c r="F17" s="6"/>
      <c r="G17" s="6">
        <v>756989404</v>
      </c>
      <c r="H17" s="6"/>
      <c r="I17" s="6">
        <f t="shared" si="0"/>
        <v>13691140932</v>
      </c>
      <c r="J17" s="6"/>
      <c r="K17" s="8">
        <f t="shared" si="1"/>
        <v>2.1670714508119165E-2</v>
      </c>
      <c r="L17" s="6"/>
      <c r="M17" s="6">
        <v>3037013430</v>
      </c>
      <c r="N17" s="6"/>
      <c r="O17" s="6">
        <v>12513994987</v>
      </c>
      <c r="P17" s="6"/>
      <c r="Q17" s="6">
        <v>204768378</v>
      </c>
      <c r="R17" s="6"/>
      <c r="S17" s="6">
        <f t="shared" si="2"/>
        <v>15755776795</v>
      </c>
      <c r="T17" s="6"/>
      <c r="U17" s="8">
        <f t="shared" si="3"/>
        <v>1.2867633441201006E-2</v>
      </c>
    </row>
    <row r="18" spans="1:21">
      <c r="A18" s="1" t="s">
        <v>21</v>
      </c>
      <c r="C18" s="6">
        <v>0</v>
      </c>
      <c r="D18" s="6"/>
      <c r="E18" s="6">
        <v>6340557629</v>
      </c>
      <c r="F18" s="6"/>
      <c r="G18" s="6">
        <v>1735516121</v>
      </c>
      <c r="H18" s="6"/>
      <c r="I18" s="6">
        <f t="shared" si="0"/>
        <v>8076073750</v>
      </c>
      <c r="J18" s="6"/>
      <c r="K18" s="8">
        <f t="shared" si="1"/>
        <v>1.2783031702910043E-2</v>
      </c>
      <c r="L18" s="6"/>
      <c r="M18" s="6">
        <v>6237258750</v>
      </c>
      <c r="N18" s="6"/>
      <c r="O18" s="6">
        <v>16587547964</v>
      </c>
      <c r="P18" s="6"/>
      <c r="Q18" s="6">
        <v>18202975386</v>
      </c>
      <c r="R18" s="6"/>
      <c r="S18" s="6">
        <f t="shared" si="2"/>
        <v>41027782100</v>
      </c>
      <c r="T18" s="6"/>
      <c r="U18" s="8">
        <f t="shared" si="3"/>
        <v>3.3507104590095711E-2</v>
      </c>
    </row>
    <row r="19" spans="1:21">
      <c r="A19" s="1" t="s">
        <v>28</v>
      </c>
      <c r="C19" s="6">
        <v>0</v>
      </c>
      <c r="D19" s="6"/>
      <c r="E19" s="6">
        <v>-459792804</v>
      </c>
      <c r="F19" s="6"/>
      <c r="G19" s="6">
        <v>3526058534</v>
      </c>
      <c r="H19" s="6"/>
      <c r="I19" s="6">
        <f t="shared" si="0"/>
        <v>3066265730</v>
      </c>
      <c r="J19" s="6"/>
      <c r="K19" s="8">
        <f t="shared" si="1"/>
        <v>4.8533697498907317E-3</v>
      </c>
      <c r="L19" s="6"/>
      <c r="M19" s="6">
        <v>3274224000</v>
      </c>
      <c r="N19" s="6"/>
      <c r="O19" s="6">
        <v>4862593244</v>
      </c>
      <c r="P19" s="6"/>
      <c r="Q19" s="6">
        <v>3872562424</v>
      </c>
      <c r="R19" s="6"/>
      <c r="S19" s="6">
        <f t="shared" si="2"/>
        <v>12009379668</v>
      </c>
      <c r="T19" s="6"/>
      <c r="U19" s="8">
        <f t="shared" si="3"/>
        <v>9.8079769366291175E-3</v>
      </c>
    </row>
    <row r="20" spans="1:21">
      <c r="A20" s="1" t="s">
        <v>59</v>
      </c>
      <c r="C20" s="6">
        <v>0</v>
      </c>
      <c r="D20" s="6"/>
      <c r="E20" s="6">
        <v>9875119133</v>
      </c>
      <c r="F20" s="6"/>
      <c r="G20" s="6">
        <v>1467710910</v>
      </c>
      <c r="H20" s="6"/>
      <c r="I20" s="6">
        <f t="shared" si="0"/>
        <v>11342830043</v>
      </c>
      <c r="J20" s="6"/>
      <c r="K20" s="8">
        <f t="shared" si="1"/>
        <v>1.7953743431378334E-2</v>
      </c>
      <c r="L20" s="6"/>
      <c r="M20" s="6">
        <v>0</v>
      </c>
      <c r="N20" s="6"/>
      <c r="O20" s="6">
        <v>8056457294</v>
      </c>
      <c r="P20" s="6"/>
      <c r="Q20" s="6">
        <v>1467710910</v>
      </c>
      <c r="R20" s="6"/>
      <c r="S20" s="6">
        <f t="shared" si="2"/>
        <v>9524168204</v>
      </c>
      <c r="T20" s="6"/>
      <c r="U20" s="8">
        <f t="shared" si="3"/>
        <v>7.778322000620454E-3</v>
      </c>
    </row>
    <row r="21" spans="1:21">
      <c r="A21" s="1" t="s">
        <v>32</v>
      </c>
      <c r="C21" s="6">
        <v>0</v>
      </c>
      <c r="D21" s="6"/>
      <c r="E21" s="6">
        <v>1086289082</v>
      </c>
      <c r="F21" s="6"/>
      <c r="G21" s="6">
        <v>1257665721</v>
      </c>
      <c r="H21" s="6"/>
      <c r="I21" s="6">
        <f t="shared" si="0"/>
        <v>2343954803</v>
      </c>
      <c r="J21" s="6"/>
      <c r="K21" s="8">
        <f t="shared" si="1"/>
        <v>3.7100761439848497E-3</v>
      </c>
      <c r="L21" s="6"/>
      <c r="M21" s="6">
        <v>0</v>
      </c>
      <c r="N21" s="6"/>
      <c r="O21" s="6">
        <v>536942570</v>
      </c>
      <c r="P21" s="6"/>
      <c r="Q21" s="6">
        <v>7213028131</v>
      </c>
      <c r="R21" s="6"/>
      <c r="S21" s="6">
        <f t="shared" si="2"/>
        <v>7749970701</v>
      </c>
      <c r="T21" s="6"/>
      <c r="U21" s="8">
        <f t="shared" si="3"/>
        <v>6.3293472266097561E-3</v>
      </c>
    </row>
    <row r="22" spans="1:21">
      <c r="A22" s="1" t="s">
        <v>48</v>
      </c>
      <c r="C22" s="6">
        <v>0</v>
      </c>
      <c r="D22" s="6"/>
      <c r="E22" s="6">
        <v>52285377835</v>
      </c>
      <c r="F22" s="6"/>
      <c r="G22" s="6">
        <v>516655070</v>
      </c>
      <c r="H22" s="6"/>
      <c r="I22" s="6">
        <f t="shared" si="0"/>
        <v>52802032905</v>
      </c>
      <c r="J22" s="6"/>
      <c r="K22" s="8">
        <f t="shared" si="1"/>
        <v>8.3576510256944375E-2</v>
      </c>
      <c r="L22" s="6"/>
      <c r="M22" s="6">
        <v>9946455200</v>
      </c>
      <c r="N22" s="6"/>
      <c r="O22" s="6">
        <v>57297575247</v>
      </c>
      <c r="P22" s="6"/>
      <c r="Q22" s="6">
        <v>-467483500</v>
      </c>
      <c r="R22" s="6"/>
      <c r="S22" s="6">
        <f t="shared" si="2"/>
        <v>66776546947</v>
      </c>
      <c r="T22" s="6"/>
      <c r="U22" s="8">
        <f t="shared" si="3"/>
        <v>5.453594194453338E-2</v>
      </c>
    </row>
    <row r="23" spans="1:21">
      <c r="A23" s="1" t="s">
        <v>22</v>
      </c>
      <c r="C23" s="6">
        <v>0</v>
      </c>
      <c r="D23" s="6"/>
      <c r="E23" s="6">
        <v>0</v>
      </c>
      <c r="F23" s="6"/>
      <c r="G23" s="6">
        <v>762041405</v>
      </c>
      <c r="H23" s="6"/>
      <c r="I23" s="6">
        <f t="shared" si="0"/>
        <v>762041405</v>
      </c>
      <c r="J23" s="6"/>
      <c r="K23" s="8">
        <f t="shared" si="1"/>
        <v>1.206180099462949E-3</v>
      </c>
      <c r="L23" s="6"/>
      <c r="M23" s="6">
        <v>2986124050</v>
      </c>
      <c r="N23" s="6"/>
      <c r="O23" s="6">
        <v>0</v>
      </c>
      <c r="P23" s="6"/>
      <c r="Q23" s="6">
        <v>2664505666</v>
      </c>
      <c r="R23" s="6"/>
      <c r="S23" s="6">
        <f t="shared" si="2"/>
        <v>5650629716</v>
      </c>
      <c r="T23" s="6"/>
      <c r="U23" s="8">
        <f t="shared" si="3"/>
        <v>4.6148300298668801E-3</v>
      </c>
    </row>
    <row r="24" spans="1:21">
      <c r="A24" s="1" t="s">
        <v>37</v>
      </c>
      <c r="C24" s="6">
        <v>0</v>
      </c>
      <c r="D24" s="6"/>
      <c r="E24" s="6">
        <v>16362111917</v>
      </c>
      <c r="F24" s="6"/>
      <c r="G24" s="6">
        <v>3380505769</v>
      </c>
      <c r="H24" s="6"/>
      <c r="I24" s="6">
        <f t="shared" si="0"/>
        <v>19742617686</v>
      </c>
      <c r="J24" s="6"/>
      <c r="K24" s="8">
        <f t="shared" si="1"/>
        <v>3.1249158389442706E-2</v>
      </c>
      <c r="L24" s="6"/>
      <c r="M24" s="6">
        <v>13926177600</v>
      </c>
      <c r="N24" s="6"/>
      <c r="O24" s="6">
        <v>25642875933</v>
      </c>
      <c r="P24" s="6"/>
      <c r="Q24" s="6">
        <v>6662842495</v>
      </c>
      <c r="R24" s="6"/>
      <c r="S24" s="6">
        <f t="shared" si="2"/>
        <v>46231896028</v>
      </c>
      <c r="T24" s="6"/>
      <c r="U24" s="8">
        <f t="shared" si="3"/>
        <v>3.7757268278185249E-2</v>
      </c>
    </row>
    <row r="25" spans="1:21">
      <c r="A25" s="1" t="s">
        <v>41</v>
      </c>
      <c r="C25" s="6">
        <v>0</v>
      </c>
      <c r="D25" s="6"/>
      <c r="E25" s="6">
        <v>0</v>
      </c>
      <c r="F25" s="6"/>
      <c r="G25" s="6">
        <v>3200203997</v>
      </c>
      <c r="H25" s="6"/>
      <c r="I25" s="6">
        <f t="shared" si="0"/>
        <v>3200203997</v>
      </c>
      <c r="J25" s="6"/>
      <c r="K25" s="8">
        <f t="shared" si="1"/>
        <v>5.0653709235171903E-3</v>
      </c>
      <c r="L25" s="6"/>
      <c r="M25" s="6">
        <v>2778186560</v>
      </c>
      <c r="N25" s="6"/>
      <c r="O25" s="6">
        <v>0</v>
      </c>
      <c r="P25" s="6"/>
      <c r="Q25" s="6">
        <v>1214146486</v>
      </c>
      <c r="R25" s="6"/>
      <c r="S25" s="6">
        <f t="shared" si="2"/>
        <v>3992333046</v>
      </c>
      <c r="T25" s="6"/>
      <c r="U25" s="8">
        <f t="shared" si="3"/>
        <v>3.2605106609167015E-3</v>
      </c>
    </row>
    <row r="26" spans="1:21">
      <c r="A26" s="1" t="s">
        <v>57</v>
      </c>
      <c r="C26" s="6">
        <v>0</v>
      </c>
      <c r="D26" s="6"/>
      <c r="E26" s="6">
        <v>9276883848</v>
      </c>
      <c r="F26" s="6"/>
      <c r="G26" s="6">
        <v>1700532456</v>
      </c>
      <c r="H26" s="6"/>
      <c r="I26" s="6">
        <f t="shared" si="0"/>
        <v>10977416304</v>
      </c>
      <c r="J26" s="6"/>
      <c r="K26" s="8">
        <f t="shared" si="1"/>
        <v>1.7375356512819559E-2</v>
      </c>
      <c r="L26" s="6"/>
      <c r="M26" s="6">
        <v>11366693800</v>
      </c>
      <c r="N26" s="6"/>
      <c r="O26" s="6">
        <v>11986065010</v>
      </c>
      <c r="P26" s="6"/>
      <c r="Q26" s="6">
        <v>1135265524</v>
      </c>
      <c r="R26" s="6"/>
      <c r="S26" s="6">
        <f t="shared" si="2"/>
        <v>24488024334</v>
      </c>
      <c r="T26" s="6"/>
      <c r="U26" s="8">
        <f t="shared" si="3"/>
        <v>1.9999199336786642E-2</v>
      </c>
    </row>
    <row r="27" spans="1:21">
      <c r="A27" s="1" t="s">
        <v>50</v>
      </c>
      <c r="C27" s="6">
        <v>0</v>
      </c>
      <c r="D27" s="6"/>
      <c r="E27" s="6">
        <v>19412176499</v>
      </c>
      <c r="F27" s="6"/>
      <c r="G27" s="6">
        <v>1571656215</v>
      </c>
      <c r="H27" s="6"/>
      <c r="I27" s="6">
        <f t="shared" si="0"/>
        <v>20983832714</v>
      </c>
      <c r="J27" s="6"/>
      <c r="K27" s="8">
        <f t="shared" si="1"/>
        <v>3.3213787681374618E-2</v>
      </c>
      <c r="L27" s="6"/>
      <c r="M27" s="6">
        <v>0</v>
      </c>
      <c r="N27" s="6"/>
      <c r="O27" s="6">
        <v>26561284899</v>
      </c>
      <c r="P27" s="6"/>
      <c r="Q27" s="6">
        <v>1571656215</v>
      </c>
      <c r="R27" s="6"/>
      <c r="S27" s="6">
        <f t="shared" si="2"/>
        <v>28132941114</v>
      </c>
      <c r="T27" s="6"/>
      <c r="U27" s="8">
        <f t="shared" si="3"/>
        <v>2.2975977547024212E-2</v>
      </c>
    </row>
    <row r="28" spans="1:21">
      <c r="A28" s="1" t="s">
        <v>52</v>
      </c>
      <c r="C28" s="6">
        <v>0</v>
      </c>
      <c r="D28" s="6"/>
      <c r="E28" s="6">
        <v>0</v>
      </c>
      <c r="F28" s="6"/>
      <c r="G28" s="6">
        <v>14263107517</v>
      </c>
      <c r="H28" s="6"/>
      <c r="I28" s="6">
        <f t="shared" si="0"/>
        <v>14263107517</v>
      </c>
      <c r="J28" s="6"/>
      <c r="K28" s="8">
        <f t="shared" si="1"/>
        <v>2.2576038953560269E-2</v>
      </c>
      <c r="L28" s="6"/>
      <c r="M28" s="6">
        <v>1184427650</v>
      </c>
      <c r="N28" s="6"/>
      <c r="O28" s="6">
        <v>0</v>
      </c>
      <c r="P28" s="6"/>
      <c r="Q28" s="6">
        <v>14764033774</v>
      </c>
      <c r="R28" s="6"/>
      <c r="S28" s="6">
        <f t="shared" si="2"/>
        <v>15948461424</v>
      </c>
      <c r="T28" s="6"/>
      <c r="U28" s="8">
        <f t="shared" si="3"/>
        <v>1.302499763897973E-2</v>
      </c>
    </row>
    <row r="29" spans="1:21">
      <c r="A29" s="1" t="s">
        <v>46</v>
      </c>
      <c r="C29" s="6">
        <v>0</v>
      </c>
      <c r="D29" s="6"/>
      <c r="E29" s="6">
        <v>1772109534</v>
      </c>
      <c r="F29" s="6"/>
      <c r="G29" s="6">
        <v>-931489</v>
      </c>
      <c r="H29" s="6"/>
      <c r="I29" s="6">
        <f t="shared" si="0"/>
        <v>1771178045</v>
      </c>
      <c r="J29" s="6"/>
      <c r="K29" s="8">
        <f t="shared" si="1"/>
        <v>2.8034693344316268E-3</v>
      </c>
      <c r="L29" s="6"/>
      <c r="M29" s="6">
        <v>1432900000</v>
      </c>
      <c r="N29" s="6"/>
      <c r="O29" s="6">
        <v>-3406427401</v>
      </c>
      <c r="P29" s="6"/>
      <c r="Q29" s="6">
        <v>3852281138</v>
      </c>
      <c r="R29" s="6"/>
      <c r="S29" s="6">
        <f t="shared" si="2"/>
        <v>1878753737</v>
      </c>
      <c r="T29" s="6"/>
      <c r="U29" s="8">
        <f t="shared" si="3"/>
        <v>1.5343651238874103E-3</v>
      </c>
    </row>
    <row r="30" spans="1:21">
      <c r="A30" s="1" t="s">
        <v>40</v>
      </c>
      <c r="C30" s="6">
        <v>0</v>
      </c>
      <c r="D30" s="6"/>
      <c r="E30" s="6">
        <v>14387762776</v>
      </c>
      <c r="F30" s="6"/>
      <c r="G30" s="6">
        <v>2519849367</v>
      </c>
      <c r="H30" s="6"/>
      <c r="I30" s="6">
        <f t="shared" si="0"/>
        <v>16907612143</v>
      </c>
      <c r="J30" s="6"/>
      <c r="K30" s="8">
        <f t="shared" si="1"/>
        <v>2.6761833625463836E-2</v>
      </c>
      <c r="L30" s="6"/>
      <c r="M30" s="6">
        <v>3318168000</v>
      </c>
      <c r="N30" s="6"/>
      <c r="O30" s="6">
        <v>29488692032</v>
      </c>
      <c r="P30" s="6"/>
      <c r="Q30" s="6">
        <v>4819325738</v>
      </c>
      <c r="R30" s="6"/>
      <c r="S30" s="6">
        <f t="shared" si="2"/>
        <v>37626185770</v>
      </c>
      <c r="T30" s="6"/>
      <c r="U30" s="8">
        <f t="shared" si="3"/>
        <v>3.0729044500842299E-2</v>
      </c>
    </row>
    <row r="31" spans="1:21">
      <c r="A31" s="1" t="s">
        <v>24</v>
      </c>
      <c r="C31" s="6">
        <v>0</v>
      </c>
      <c r="D31" s="6"/>
      <c r="E31" s="6">
        <v>0</v>
      </c>
      <c r="F31" s="6"/>
      <c r="G31" s="6">
        <v>-1574981980</v>
      </c>
      <c r="H31" s="6"/>
      <c r="I31" s="6">
        <f t="shared" si="0"/>
        <v>-1574981980</v>
      </c>
      <c r="J31" s="6"/>
      <c r="K31" s="8">
        <f t="shared" si="1"/>
        <v>-2.4929248054293748E-3</v>
      </c>
      <c r="L31" s="6"/>
      <c r="M31" s="6">
        <v>4918735800</v>
      </c>
      <c r="N31" s="6"/>
      <c r="O31" s="6">
        <v>0</v>
      </c>
      <c r="P31" s="6"/>
      <c r="Q31" s="6">
        <v>-6714754229</v>
      </c>
      <c r="R31" s="6"/>
      <c r="S31" s="6">
        <f t="shared" si="2"/>
        <v>-1796018429</v>
      </c>
      <c r="T31" s="6"/>
      <c r="U31" s="8">
        <f t="shared" si="3"/>
        <v>-1.4667957726684523E-3</v>
      </c>
    </row>
    <row r="32" spans="1:21">
      <c r="A32" s="1" t="s">
        <v>26</v>
      </c>
      <c r="C32" s="6">
        <v>0</v>
      </c>
      <c r="D32" s="6"/>
      <c r="E32" s="6">
        <v>0</v>
      </c>
      <c r="F32" s="6"/>
      <c r="G32" s="6">
        <v>6160520888</v>
      </c>
      <c r="H32" s="6"/>
      <c r="I32" s="6">
        <f t="shared" si="0"/>
        <v>6160520888</v>
      </c>
      <c r="J32" s="6"/>
      <c r="K32" s="8">
        <f t="shared" si="1"/>
        <v>9.7510419364042495E-3</v>
      </c>
      <c r="L32" s="6"/>
      <c r="M32" s="6">
        <v>586827369</v>
      </c>
      <c r="N32" s="6"/>
      <c r="O32" s="6">
        <v>0</v>
      </c>
      <c r="P32" s="6"/>
      <c r="Q32" s="6">
        <v>10018505777</v>
      </c>
      <c r="R32" s="6"/>
      <c r="S32" s="6">
        <f t="shared" si="2"/>
        <v>10605333146</v>
      </c>
      <c r="T32" s="6"/>
      <c r="U32" s="8">
        <f t="shared" si="3"/>
        <v>8.6613018970828261E-3</v>
      </c>
    </row>
    <row r="33" spans="1:21">
      <c r="A33" s="1" t="s">
        <v>36</v>
      </c>
      <c r="C33" s="6">
        <v>0</v>
      </c>
      <c r="D33" s="6"/>
      <c r="E33" s="6">
        <v>4884320085</v>
      </c>
      <c r="F33" s="6"/>
      <c r="G33" s="6">
        <v>0</v>
      </c>
      <c r="H33" s="6"/>
      <c r="I33" s="6">
        <f t="shared" si="0"/>
        <v>4884320085</v>
      </c>
      <c r="J33" s="6"/>
      <c r="K33" s="8">
        <f t="shared" si="1"/>
        <v>7.7310361973496437E-3</v>
      </c>
      <c r="L33" s="6"/>
      <c r="M33" s="6">
        <v>2328193045</v>
      </c>
      <c r="N33" s="6"/>
      <c r="O33" s="6">
        <v>5699009477</v>
      </c>
      <c r="P33" s="6"/>
      <c r="Q33" s="6">
        <v>181305182</v>
      </c>
      <c r="R33" s="6"/>
      <c r="S33" s="6">
        <f t="shared" si="2"/>
        <v>8208507704</v>
      </c>
      <c r="T33" s="6"/>
      <c r="U33" s="8">
        <f t="shared" si="3"/>
        <v>6.7038312111571451E-3</v>
      </c>
    </row>
    <row r="34" spans="1:21">
      <c r="A34" s="1" t="s">
        <v>54</v>
      </c>
      <c r="C34" s="6">
        <v>0</v>
      </c>
      <c r="D34" s="6"/>
      <c r="E34" s="6">
        <v>17131880708</v>
      </c>
      <c r="F34" s="6"/>
      <c r="G34" s="6">
        <v>0</v>
      </c>
      <c r="H34" s="6"/>
      <c r="I34" s="6">
        <f t="shared" si="0"/>
        <v>17131880708</v>
      </c>
      <c r="J34" s="6"/>
      <c r="K34" s="8">
        <f t="shared" si="1"/>
        <v>2.7116812079735771E-2</v>
      </c>
      <c r="L34" s="6"/>
      <c r="M34" s="6">
        <v>9648251400</v>
      </c>
      <c r="N34" s="6"/>
      <c r="O34" s="6">
        <v>18316883034</v>
      </c>
      <c r="P34" s="6"/>
      <c r="Q34" s="6">
        <v>22751344903</v>
      </c>
      <c r="R34" s="6"/>
      <c r="S34" s="6">
        <f t="shared" si="2"/>
        <v>50716479337</v>
      </c>
      <c r="T34" s="6"/>
      <c r="U34" s="8">
        <f t="shared" si="3"/>
        <v>4.141979630885987E-2</v>
      </c>
    </row>
    <row r="35" spans="1:21">
      <c r="A35" s="1" t="s">
        <v>213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8">
        <f t="shared" si="1"/>
        <v>0</v>
      </c>
      <c r="L35" s="6"/>
      <c r="M35" s="6">
        <v>282443600</v>
      </c>
      <c r="N35" s="6"/>
      <c r="O35" s="6">
        <v>0</v>
      </c>
      <c r="P35" s="6"/>
      <c r="Q35" s="6">
        <v>23435110</v>
      </c>
      <c r="R35" s="6"/>
      <c r="S35" s="6">
        <f t="shared" si="2"/>
        <v>305878710</v>
      </c>
      <c r="T35" s="6"/>
      <c r="U35" s="8">
        <f t="shared" si="3"/>
        <v>2.4980901728669256E-4</v>
      </c>
    </row>
    <row r="36" spans="1:21">
      <c r="A36" s="1" t="s">
        <v>235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8">
        <f t="shared" si="1"/>
        <v>0</v>
      </c>
      <c r="L36" s="6"/>
      <c r="M36" s="6">
        <v>0</v>
      </c>
      <c r="N36" s="6"/>
      <c r="O36" s="6">
        <v>0</v>
      </c>
      <c r="P36" s="6"/>
      <c r="Q36" s="6">
        <v>9022829136</v>
      </c>
      <c r="R36" s="6"/>
      <c r="S36" s="6">
        <f t="shared" si="2"/>
        <v>9022829136</v>
      </c>
      <c r="T36" s="6"/>
      <c r="U36" s="8">
        <f t="shared" si="3"/>
        <v>7.3688818669658228E-3</v>
      </c>
    </row>
    <row r="37" spans="1:21">
      <c r="A37" s="1" t="s">
        <v>218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8">
        <f t="shared" si="1"/>
        <v>0</v>
      </c>
      <c r="L37" s="6"/>
      <c r="M37" s="6">
        <v>8887514650</v>
      </c>
      <c r="N37" s="6"/>
      <c r="O37" s="6">
        <v>0</v>
      </c>
      <c r="P37" s="6"/>
      <c r="Q37" s="6">
        <v>2907409737</v>
      </c>
      <c r="R37" s="6"/>
      <c r="S37" s="6">
        <f t="shared" si="2"/>
        <v>11794924387</v>
      </c>
      <c r="T37" s="6"/>
      <c r="U37" s="8">
        <f t="shared" si="3"/>
        <v>9.6328327986191474E-3</v>
      </c>
    </row>
    <row r="38" spans="1:21">
      <c r="A38" s="1" t="s">
        <v>187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8">
        <f t="shared" si="1"/>
        <v>0</v>
      </c>
      <c r="L38" s="6"/>
      <c r="M38" s="6">
        <v>546704100</v>
      </c>
      <c r="N38" s="6"/>
      <c r="O38" s="6">
        <v>0</v>
      </c>
      <c r="P38" s="6"/>
      <c r="Q38" s="6">
        <v>5446782251</v>
      </c>
      <c r="R38" s="6"/>
      <c r="S38" s="6">
        <f t="shared" si="2"/>
        <v>5993486351</v>
      </c>
      <c r="T38" s="6"/>
      <c r="U38" s="8">
        <f t="shared" si="3"/>
        <v>4.8948386615875125E-3</v>
      </c>
    </row>
    <row r="39" spans="1:21">
      <c r="A39" s="1" t="s">
        <v>236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8">
        <f t="shared" si="1"/>
        <v>0</v>
      </c>
      <c r="L39" s="6"/>
      <c r="M39" s="6">
        <v>0</v>
      </c>
      <c r="N39" s="6"/>
      <c r="O39" s="6">
        <v>0</v>
      </c>
      <c r="P39" s="6"/>
      <c r="Q39" s="6">
        <v>19676634952</v>
      </c>
      <c r="R39" s="6"/>
      <c r="S39" s="6">
        <f t="shared" si="2"/>
        <v>19676634952</v>
      </c>
      <c r="T39" s="6"/>
      <c r="U39" s="8">
        <f t="shared" si="3"/>
        <v>1.6069771056861418E-2</v>
      </c>
    </row>
    <row r="40" spans="1:21">
      <c r="A40" s="1" t="s">
        <v>240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8">
        <f t="shared" si="1"/>
        <v>0</v>
      </c>
      <c r="L40" s="6"/>
      <c r="M40" s="6">
        <v>0</v>
      </c>
      <c r="N40" s="6"/>
      <c r="O40" s="6">
        <v>0</v>
      </c>
      <c r="P40" s="6"/>
      <c r="Q40" s="6">
        <v>3238306642</v>
      </c>
      <c r="R40" s="6"/>
      <c r="S40" s="6">
        <f t="shared" si="2"/>
        <v>3238306642</v>
      </c>
      <c r="T40" s="6"/>
      <c r="U40" s="8">
        <f t="shared" si="3"/>
        <v>2.6447025355605474E-3</v>
      </c>
    </row>
    <row r="41" spans="1:21">
      <c r="A41" s="1" t="s">
        <v>63</v>
      </c>
      <c r="C41" s="6">
        <v>0</v>
      </c>
      <c r="D41" s="6"/>
      <c r="E41" s="6">
        <v>4487997620</v>
      </c>
      <c r="F41" s="6"/>
      <c r="G41" s="6">
        <v>0</v>
      </c>
      <c r="H41" s="6"/>
      <c r="I41" s="6">
        <f t="shared" si="0"/>
        <v>4487997620</v>
      </c>
      <c r="J41" s="6"/>
      <c r="K41" s="8">
        <f t="shared" si="1"/>
        <v>7.103726096984295E-3</v>
      </c>
      <c r="L41" s="6"/>
      <c r="M41" s="6">
        <v>0</v>
      </c>
      <c r="N41" s="6"/>
      <c r="O41" s="6">
        <v>4487997620</v>
      </c>
      <c r="P41" s="6"/>
      <c r="Q41" s="6">
        <v>9404676361</v>
      </c>
      <c r="R41" s="6"/>
      <c r="S41" s="6">
        <f t="shared" si="2"/>
        <v>13892673981</v>
      </c>
      <c r="T41" s="6"/>
      <c r="U41" s="8">
        <f t="shared" si="3"/>
        <v>1.1346050317388919E-2</v>
      </c>
    </row>
    <row r="42" spans="1:21">
      <c r="A42" s="1" t="s">
        <v>39</v>
      </c>
      <c r="C42" s="6">
        <v>0</v>
      </c>
      <c r="D42" s="6"/>
      <c r="E42" s="6">
        <v>47469116448</v>
      </c>
      <c r="F42" s="6"/>
      <c r="G42" s="6">
        <v>0</v>
      </c>
      <c r="H42" s="6"/>
      <c r="I42" s="6">
        <f t="shared" si="0"/>
        <v>47469116448</v>
      </c>
      <c r="J42" s="6"/>
      <c r="K42" s="8">
        <f t="shared" si="1"/>
        <v>7.5135423381183536E-2</v>
      </c>
      <c r="L42" s="6"/>
      <c r="M42" s="6">
        <v>9611932800</v>
      </c>
      <c r="N42" s="6"/>
      <c r="O42" s="6">
        <v>55201515717</v>
      </c>
      <c r="P42" s="6"/>
      <c r="Q42" s="6">
        <v>1961479262</v>
      </c>
      <c r="R42" s="6"/>
      <c r="S42" s="6">
        <f t="shared" si="2"/>
        <v>66774927779</v>
      </c>
      <c r="T42" s="6"/>
      <c r="U42" s="8">
        <f t="shared" si="3"/>
        <v>5.4534619581277359E-2</v>
      </c>
    </row>
    <row r="43" spans="1:21">
      <c r="A43" s="1" t="s">
        <v>216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8">
        <f t="shared" si="1"/>
        <v>0</v>
      </c>
      <c r="L43" s="6"/>
      <c r="M43" s="6">
        <v>9757040</v>
      </c>
      <c r="N43" s="6"/>
      <c r="O43" s="6">
        <v>0</v>
      </c>
      <c r="P43" s="6"/>
      <c r="Q43" s="6">
        <v>-206634083</v>
      </c>
      <c r="R43" s="6"/>
      <c r="S43" s="6">
        <f t="shared" si="2"/>
        <v>-196877043</v>
      </c>
      <c r="T43" s="6"/>
      <c r="U43" s="8">
        <f t="shared" si="3"/>
        <v>-1.6078811316465902E-4</v>
      </c>
    </row>
    <row r="44" spans="1:21">
      <c r="A44" s="1" t="s">
        <v>221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8">
        <f t="shared" si="1"/>
        <v>0</v>
      </c>
      <c r="L44" s="6"/>
      <c r="M44" s="6">
        <v>5252450</v>
      </c>
      <c r="N44" s="6"/>
      <c r="O44" s="6">
        <v>0</v>
      </c>
      <c r="P44" s="6"/>
      <c r="Q44" s="6">
        <v>-38240500</v>
      </c>
      <c r="R44" s="6"/>
      <c r="S44" s="6">
        <f t="shared" si="2"/>
        <v>-32988050</v>
      </c>
      <c r="T44" s="6"/>
      <c r="U44" s="8">
        <f t="shared" si="3"/>
        <v>-2.694111124211384E-5</v>
      </c>
    </row>
    <row r="45" spans="1:21">
      <c r="A45" s="1" t="s">
        <v>19</v>
      </c>
      <c r="C45" s="6">
        <v>0</v>
      </c>
      <c r="D45" s="6"/>
      <c r="E45" s="6">
        <v>7660901109</v>
      </c>
      <c r="F45" s="6"/>
      <c r="G45" s="6">
        <v>0</v>
      </c>
      <c r="H45" s="6"/>
      <c r="I45" s="6">
        <f t="shared" si="0"/>
        <v>7660901109</v>
      </c>
      <c r="J45" s="6"/>
      <c r="K45" s="8">
        <f t="shared" si="1"/>
        <v>1.2125885025406772E-2</v>
      </c>
      <c r="L45" s="6"/>
      <c r="M45" s="6">
        <v>3507406250</v>
      </c>
      <c r="N45" s="6"/>
      <c r="O45" s="6">
        <v>7991637934</v>
      </c>
      <c r="P45" s="6"/>
      <c r="Q45" s="6">
        <v>2450040929</v>
      </c>
      <c r="R45" s="6"/>
      <c r="S45" s="6">
        <f t="shared" si="2"/>
        <v>13949085113</v>
      </c>
      <c r="T45" s="6"/>
      <c r="U45" s="8">
        <f t="shared" si="3"/>
        <v>1.13921208969626E-2</v>
      </c>
    </row>
    <row r="46" spans="1:21">
      <c r="A46" s="1" t="s">
        <v>33</v>
      </c>
      <c r="C46" s="6">
        <v>0</v>
      </c>
      <c r="D46" s="6"/>
      <c r="E46" s="6">
        <v>5544635435</v>
      </c>
      <c r="F46" s="6"/>
      <c r="G46" s="6">
        <v>0</v>
      </c>
      <c r="H46" s="6"/>
      <c r="I46" s="6">
        <f t="shared" si="0"/>
        <v>5544635435</v>
      </c>
      <c r="J46" s="6"/>
      <c r="K46" s="8">
        <f t="shared" si="1"/>
        <v>8.7762014984921876E-3</v>
      </c>
      <c r="L46" s="6"/>
      <c r="M46" s="6">
        <v>2383685415</v>
      </c>
      <c r="N46" s="6"/>
      <c r="O46" s="6">
        <v>5434058696</v>
      </c>
      <c r="P46" s="6"/>
      <c r="Q46" s="6">
        <v>63338928</v>
      </c>
      <c r="R46" s="6"/>
      <c r="S46" s="6">
        <f t="shared" si="2"/>
        <v>7881083039</v>
      </c>
      <c r="T46" s="6"/>
      <c r="U46" s="8">
        <f t="shared" si="3"/>
        <v>6.4364257621179668E-3</v>
      </c>
    </row>
    <row r="47" spans="1:21">
      <c r="A47" s="1" t="s">
        <v>34</v>
      </c>
      <c r="C47" s="6">
        <v>0</v>
      </c>
      <c r="D47" s="6"/>
      <c r="E47" s="6">
        <v>9982986174</v>
      </c>
      <c r="F47" s="6"/>
      <c r="G47" s="6">
        <v>0</v>
      </c>
      <c r="H47" s="6"/>
      <c r="I47" s="6">
        <f t="shared" si="0"/>
        <v>9982986174</v>
      </c>
      <c r="J47" s="6"/>
      <c r="K47" s="8">
        <f t="shared" si="1"/>
        <v>1.5801345146452463E-2</v>
      </c>
      <c r="L47" s="6"/>
      <c r="M47" s="6">
        <v>3661416360</v>
      </c>
      <c r="N47" s="6"/>
      <c r="O47" s="6">
        <v>5373635286</v>
      </c>
      <c r="P47" s="6"/>
      <c r="Q47" s="6">
        <v>-575322633</v>
      </c>
      <c r="R47" s="6"/>
      <c r="S47" s="6">
        <f t="shared" si="2"/>
        <v>8459729013</v>
      </c>
      <c r="T47" s="6"/>
      <c r="U47" s="8">
        <f t="shared" si="3"/>
        <v>6.9090019087933632E-3</v>
      </c>
    </row>
    <row r="48" spans="1:21">
      <c r="A48" s="1" t="s">
        <v>224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8">
        <f t="shared" si="1"/>
        <v>0</v>
      </c>
      <c r="L48" s="6"/>
      <c r="M48" s="6">
        <v>5286795000</v>
      </c>
      <c r="N48" s="6"/>
      <c r="O48" s="6">
        <v>0</v>
      </c>
      <c r="P48" s="6"/>
      <c r="Q48" s="6">
        <v>5368139</v>
      </c>
      <c r="R48" s="6"/>
      <c r="S48" s="6">
        <f t="shared" si="2"/>
        <v>5292163139</v>
      </c>
      <c r="T48" s="6"/>
      <c r="U48" s="8">
        <f t="shared" si="3"/>
        <v>4.3220728669688983E-3</v>
      </c>
    </row>
    <row r="49" spans="1:21">
      <c r="A49" s="1" t="s">
        <v>15</v>
      </c>
      <c r="C49" s="6">
        <v>0</v>
      </c>
      <c r="D49" s="6"/>
      <c r="E49" s="6">
        <v>8450723030</v>
      </c>
      <c r="F49" s="6"/>
      <c r="G49" s="6">
        <v>0</v>
      </c>
      <c r="H49" s="6"/>
      <c r="I49" s="6">
        <f t="shared" si="0"/>
        <v>8450723030</v>
      </c>
      <c r="J49" s="6"/>
      <c r="K49" s="8">
        <f t="shared" si="1"/>
        <v>1.3376036889831772E-2</v>
      </c>
      <c r="L49" s="6"/>
      <c r="M49" s="6">
        <v>762937749</v>
      </c>
      <c r="N49" s="6"/>
      <c r="O49" s="6">
        <v>-639217781</v>
      </c>
      <c r="P49" s="6"/>
      <c r="Q49" s="6">
        <v>-868301595</v>
      </c>
      <c r="R49" s="6"/>
      <c r="S49" s="6">
        <f t="shared" si="2"/>
        <v>-744581627</v>
      </c>
      <c r="T49" s="6"/>
      <c r="U49" s="8">
        <f t="shared" si="3"/>
        <v>-6.080946416002496E-4</v>
      </c>
    </row>
    <row r="50" spans="1:21">
      <c r="A50" s="1" t="s">
        <v>242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8">
        <f t="shared" si="1"/>
        <v>0</v>
      </c>
      <c r="L50" s="6"/>
      <c r="M50" s="6">
        <v>0</v>
      </c>
      <c r="N50" s="6"/>
      <c r="O50" s="6">
        <v>0</v>
      </c>
      <c r="P50" s="6"/>
      <c r="Q50" s="6">
        <v>17015991936</v>
      </c>
      <c r="R50" s="6"/>
      <c r="S50" s="6">
        <f t="shared" si="2"/>
        <v>17015991936</v>
      </c>
      <c r="T50" s="6"/>
      <c r="U50" s="8">
        <f t="shared" si="3"/>
        <v>1.389684239118978E-2</v>
      </c>
    </row>
    <row r="51" spans="1:21">
      <c r="A51" s="1" t="s">
        <v>53</v>
      </c>
      <c r="C51" s="6">
        <v>0</v>
      </c>
      <c r="D51" s="6"/>
      <c r="E51" s="6">
        <v>9379066922</v>
      </c>
      <c r="F51" s="6"/>
      <c r="G51" s="6">
        <v>0</v>
      </c>
      <c r="H51" s="6"/>
      <c r="I51" s="6">
        <f t="shared" si="0"/>
        <v>9379066922</v>
      </c>
      <c r="J51" s="6"/>
      <c r="K51" s="8">
        <f t="shared" si="1"/>
        <v>1.4845445140671347E-2</v>
      </c>
      <c r="L51" s="6"/>
      <c r="M51" s="6">
        <v>1834536220</v>
      </c>
      <c r="N51" s="6"/>
      <c r="O51" s="6">
        <v>9927432900</v>
      </c>
      <c r="P51" s="6"/>
      <c r="Q51" s="6">
        <v>-1302801431</v>
      </c>
      <c r="R51" s="6"/>
      <c r="S51" s="6">
        <f t="shared" si="2"/>
        <v>10459167689</v>
      </c>
      <c r="T51" s="6"/>
      <c r="U51" s="8">
        <f t="shared" si="3"/>
        <v>8.5419295838726969E-3</v>
      </c>
    </row>
    <row r="52" spans="1:21">
      <c r="A52" s="1" t="s">
        <v>193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8">
        <f t="shared" si="1"/>
        <v>0</v>
      </c>
      <c r="L52" s="6"/>
      <c r="M52" s="6">
        <v>191416681</v>
      </c>
      <c r="N52" s="6"/>
      <c r="O52" s="6">
        <v>0</v>
      </c>
      <c r="P52" s="6"/>
      <c r="Q52" s="6">
        <v>2699207345</v>
      </c>
      <c r="R52" s="6"/>
      <c r="S52" s="6">
        <f t="shared" si="2"/>
        <v>2890624026</v>
      </c>
      <c r="T52" s="6"/>
      <c r="U52" s="8">
        <f t="shared" si="3"/>
        <v>2.3607525586869476E-3</v>
      </c>
    </row>
    <row r="53" spans="1:21">
      <c r="A53" s="1" t="s">
        <v>202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8">
        <f t="shared" si="1"/>
        <v>0</v>
      </c>
      <c r="L53" s="6"/>
      <c r="M53" s="6">
        <v>4699963500</v>
      </c>
      <c r="N53" s="6"/>
      <c r="O53" s="6">
        <v>0</v>
      </c>
      <c r="P53" s="6"/>
      <c r="Q53" s="6">
        <v>5406342472</v>
      </c>
      <c r="R53" s="6"/>
      <c r="S53" s="6">
        <f t="shared" si="2"/>
        <v>10106305972</v>
      </c>
      <c r="T53" s="6"/>
      <c r="U53" s="8">
        <f t="shared" si="3"/>
        <v>8.2537498711955214E-3</v>
      </c>
    </row>
    <row r="54" spans="1:21">
      <c r="A54" s="1" t="s">
        <v>35</v>
      </c>
      <c r="C54" s="6">
        <v>0</v>
      </c>
      <c r="D54" s="6"/>
      <c r="E54" s="6">
        <v>9970204329</v>
      </c>
      <c r="F54" s="6"/>
      <c r="G54" s="6">
        <v>0</v>
      </c>
      <c r="H54" s="6"/>
      <c r="I54" s="6">
        <f t="shared" si="0"/>
        <v>9970204329</v>
      </c>
      <c r="J54" s="6"/>
      <c r="K54" s="8">
        <f t="shared" si="1"/>
        <v>1.5781113690560088E-2</v>
      </c>
      <c r="L54" s="6"/>
      <c r="M54" s="6">
        <v>5113954330</v>
      </c>
      <c r="N54" s="6"/>
      <c r="O54" s="6">
        <v>8076621622</v>
      </c>
      <c r="P54" s="6"/>
      <c r="Q54" s="6">
        <v>-205004137</v>
      </c>
      <c r="R54" s="6"/>
      <c r="S54" s="6">
        <f t="shared" si="2"/>
        <v>12985571815</v>
      </c>
      <c r="T54" s="6"/>
      <c r="U54" s="8">
        <f t="shared" si="3"/>
        <v>1.0605226280740241E-2</v>
      </c>
    </row>
    <row r="55" spans="1:21">
      <c r="A55" s="1" t="s">
        <v>243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8">
        <f t="shared" si="1"/>
        <v>0</v>
      </c>
      <c r="L55" s="6"/>
      <c r="M55" s="6">
        <v>0</v>
      </c>
      <c r="N55" s="6"/>
      <c r="O55" s="6">
        <v>0</v>
      </c>
      <c r="P55" s="6"/>
      <c r="Q55" s="6">
        <v>157202632</v>
      </c>
      <c r="R55" s="6"/>
      <c r="S55" s="6">
        <f t="shared" si="2"/>
        <v>157202632</v>
      </c>
      <c r="T55" s="6"/>
      <c r="U55" s="8">
        <f t="shared" si="3"/>
        <v>1.2838629734904261E-4</v>
      </c>
    </row>
    <row r="56" spans="1:21">
      <c r="A56" s="1" t="s">
        <v>244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8">
        <f t="shared" si="1"/>
        <v>0</v>
      </c>
      <c r="L56" s="6"/>
      <c r="M56" s="6">
        <v>0</v>
      </c>
      <c r="N56" s="6"/>
      <c r="O56" s="6">
        <v>0</v>
      </c>
      <c r="P56" s="6"/>
      <c r="Q56" s="6">
        <v>2920041196</v>
      </c>
      <c r="R56" s="6"/>
      <c r="S56" s="6">
        <f t="shared" si="2"/>
        <v>2920041196</v>
      </c>
      <c r="T56" s="6"/>
      <c r="U56" s="8">
        <f t="shared" si="3"/>
        <v>2.3847773570426604E-3</v>
      </c>
    </row>
    <row r="57" spans="1:21">
      <c r="A57" s="1" t="s">
        <v>209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8">
        <f t="shared" si="1"/>
        <v>0</v>
      </c>
      <c r="L57" s="6"/>
      <c r="M57" s="6">
        <v>1035719350</v>
      </c>
      <c r="N57" s="6"/>
      <c r="O57" s="6">
        <v>0</v>
      </c>
      <c r="P57" s="6"/>
      <c r="Q57" s="6">
        <v>-1173694277</v>
      </c>
      <c r="R57" s="6"/>
      <c r="S57" s="6">
        <f t="shared" si="2"/>
        <v>-137974927</v>
      </c>
      <c r="T57" s="6"/>
      <c r="U57" s="8">
        <f t="shared" si="3"/>
        <v>-1.1268316426492431E-4</v>
      </c>
    </row>
    <row r="58" spans="1:21">
      <c r="A58" s="1" t="s">
        <v>214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8">
        <f t="shared" si="1"/>
        <v>0</v>
      </c>
      <c r="L58" s="6"/>
      <c r="M58" s="6">
        <v>686058000</v>
      </c>
      <c r="N58" s="6"/>
      <c r="O58" s="6">
        <v>0</v>
      </c>
      <c r="P58" s="6"/>
      <c r="Q58" s="6">
        <v>-1116424632</v>
      </c>
      <c r="R58" s="6"/>
      <c r="S58" s="6">
        <f t="shared" si="2"/>
        <v>-430366632</v>
      </c>
      <c r="T58" s="6"/>
      <c r="U58" s="8">
        <f t="shared" si="3"/>
        <v>-3.51477438272522E-4</v>
      </c>
    </row>
    <row r="59" spans="1:21">
      <c r="A59" s="1" t="s">
        <v>245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8">
        <f t="shared" si="1"/>
        <v>0</v>
      </c>
      <c r="L59" s="6"/>
      <c r="M59" s="6">
        <v>0</v>
      </c>
      <c r="N59" s="6"/>
      <c r="O59" s="6">
        <v>0</v>
      </c>
      <c r="P59" s="6"/>
      <c r="Q59" s="6">
        <v>4461503483</v>
      </c>
      <c r="R59" s="6"/>
      <c r="S59" s="6">
        <f t="shared" si="2"/>
        <v>4461503483</v>
      </c>
      <c r="T59" s="6"/>
      <c r="U59" s="8">
        <f t="shared" si="3"/>
        <v>3.6436788971333967E-3</v>
      </c>
    </row>
    <row r="60" spans="1:21">
      <c r="A60" s="1" t="s">
        <v>27</v>
      </c>
      <c r="C60" s="6">
        <v>0</v>
      </c>
      <c r="D60" s="6"/>
      <c r="E60" s="6">
        <v>-52775803</v>
      </c>
      <c r="F60" s="6"/>
      <c r="G60" s="6">
        <v>0</v>
      </c>
      <c r="H60" s="6"/>
      <c r="I60" s="6">
        <f t="shared" si="0"/>
        <v>-52775803</v>
      </c>
      <c r="J60" s="6"/>
      <c r="K60" s="8">
        <f t="shared" si="1"/>
        <v>-8.3534992841730179E-5</v>
      </c>
      <c r="L60" s="6"/>
      <c r="M60" s="6">
        <v>2784365760</v>
      </c>
      <c r="N60" s="6"/>
      <c r="O60" s="6">
        <v>6338374104</v>
      </c>
      <c r="P60" s="6"/>
      <c r="Q60" s="6">
        <v>650018906</v>
      </c>
      <c r="R60" s="6"/>
      <c r="S60" s="6">
        <f t="shared" si="2"/>
        <v>9772758770</v>
      </c>
      <c r="T60" s="6"/>
      <c r="U60" s="8">
        <f t="shared" si="3"/>
        <v>7.9813441887263293E-3</v>
      </c>
    </row>
    <row r="61" spans="1:21">
      <c r="A61" s="1" t="s">
        <v>198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8">
        <f t="shared" si="1"/>
        <v>0</v>
      </c>
      <c r="L61" s="6"/>
      <c r="M61" s="6">
        <v>9630854000</v>
      </c>
      <c r="N61" s="6"/>
      <c r="O61" s="6">
        <v>0</v>
      </c>
      <c r="P61" s="6"/>
      <c r="Q61" s="6">
        <v>7517962114</v>
      </c>
      <c r="R61" s="6"/>
      <c r="S61" s="6">
        <f t="shared" si="2"/>
        <v>17148816114</v>
      </c>
      <c r="T61" s="6"/>
      <c r="U61" s="8">
        <f t="shared" si="3"/>
        <v>1.4005318974532546E-2</v>
      </c>
    </row>
    <row r="62" spans="1:21">
      <c r="A62" s="1" t="s">
        <v>199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8">
        <f t="shared" si="1"/>
        <v>0</v>
      </c>
      <c r="L62" s="6"/>
      <c r="M62" s="6">
        <v>183217480</v>
      </c>
      <c r="N62" s="6"/>
      <c r="O62" s="6">
        <v>0</v>
      </c>
      <c r="P62" s="6"/>
      <c r="Q62" s="6">
        <v>-4852742007</v>
      </c>
      <c r="R62" s="6"/>
      <c r="S62" s="6">
        <f t="shared" si="2"/>
        <v>-4669524527</v>
      </c>
      <c r="T62" s="6"/>
      <c r="U62" s="8">
        <f t="shared" si="3"/>
        <v>-3.813568238488968E-3</v>
      </c>
    </row>
    <row r="63" spans="1:21">
      <c r="A63" s="1" t="s">
        <v>204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8">
        <f t="shared" si="1"/>
        <v>0</v>
      </c>
      <c r="L63" s="6"/>
      <c r="M63" s="6">
        <v>5975368500</v>
      </c>
      <c r="N63" s="6"/>
      <c r="O63" s="6">
        <v>0</v>
      </c>
      <c r="P63" s="6"/>
      <c r="Q63" s="6">
        <v>-2628936146</v>
      </c>
      <c r="R63" s="6"/>
      <c r="S63" s="6">
        <f t="shared" si="2"/>
        <v>3346432354</v>
      </c>
      <c r="T63" s="6"/>
      <c r="U63" s="8">
        <f t="shared" si="3"/>
        <v>2.7330080533200015E-3</v>
      </c>
    </row>
    <row r="64" spans="1:21">
      <c r="A64" s="1" t="s">
        <v>246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8">
        <f t="shared" si="1"/>
        <v>0</v>
      </c>
      <c r="L64" s="6"/>
      <c r="M64" s="6">
        <v>0</v>
      </c>
      <c r="N64" s="6"/>
      <c r="O64" s="6">
        <v>0</v>
      </c>
      <c r="P64" s="6"/>
      <c r="Q64" s="6">
        <v>-1387788734</v>
      </c>
      <c r="R64" s="6"/>
      <c r="S64" s="6">
        <f t="shared" si="2"/>
        <v>-1387788734</v>
      </c>
      <c r="T64" s="6"/>
      <c r="U64" s="8">
        <f t="shared" si="3"/>
        <v>-1.1333974170418177E-3</v>
      </c>
    </row>
    <row r="65" spans="1:21">
      <c r="A65" s="1" t="s">
        <v>18</v>
      </c>
      <c r="C65" s="6">
        <v>0</v>
      </c>
      <c r="D65" s="6"/>
      <c r="E65" s="6">
        <v>13961234753</v>
      </c>
      <c r="F65" s="6"/>
      <c r="G65" s="6">
        <v>0</v>
      </c>
      <c r="H65" s="6"/>
      <c r="I65" s="6">
        <f t="shared" si="0"/>
        <v>13961234753</v>
      </c>
      <c r="J65" s="6"/>
      <c r="K65" s="8">
        <f t="shared" si="1"/>
        <v>2.2098226438232869E-2</v>
      </c>
      <c r="L65" s="6"/>
      <c r="M65" s="6">
        <v>0</v>
      </c>
      <c r="N65" s="6"/>
      <c r="O65" s="6">
        <v>24133695772</v>
      </c>
      <c r="P65" s="6"/>
      <c r="Q65" s="6">
        <v>9385512348</v>
      </c>
      <c r="R65" s="6"/>
      <c r="S65" s="6">
        <f t="shared" si="2"/>
        <v>33519208120</v>
      </c>
      <c r="T65" s="6"/>
      <c r="U65" s="8">
        <f t="shared" si="3"/>
        <v>2.7374904388361408E-2</v>
      </c>
    </row>
    <row r="66" spans="1:21">
      <c r="A66" s="1" t="s">
        <v>44</v>
      </c>
      <c r="C66" s="6">
        <v>0</v>
      </c>
      <c r="D66" s="6"/>
      <c r="E66" s="6">
        <v>4180542524</v>
      </c>
      <c r="F66" s="6"/>
      <c r="G66" s="6">
        <v>0</v>
      </c>
      <c r="H66" s="6"/>
      <c r="I66" s="6">
        <f t="shared" si="0"/>
        <v>4180542524</v>
      </c>
      <c r="J66" s="6"/>
      <c r="K66" s="8">
        <f t="shared" si="1"/>
        <v>6.6170777129982957E-3</v>
      </c>
      <c r="L66" s="6"/>
      <c r="M66" s="6">
        <v>0</v>
      </c>
      <c r="N66" s="6"/>
      <c r="O66" s="6">
        <v>16237068918</v>
      </c>
      <c r="P66" s="6"/>
      <c r="Q66" s="6">
        <v>12578812111</v>
      </c>
      <c r="R66" s="6"/>
      <c r="S66" s="6">
        <f t="shared" si="2"/>
        <v>28815881029</v>
      </c>
      <c r="T66" s="6"/>
      <c r="U66" s="8">
        <f t="shared" si="3"/>
        <v>2.3533729830705567E-2</v>
      </c>
    </row>
    <row r="67" spans="1:21">
      <c r="A67" s="1" t="s">
        <v>247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8">
        <f t="shared" si="1"/>
        <v>0</v>
      </c>
      <c r="L67" s="6"/>
      <c r="M67" s="6">
        <v>0</v>
      </c>
      <c r="N67" s="6"/>
      <c r="O67" s="6">
        <v>0</v>
      </c>
      <c r="P67" s="6"/>
      <c r="Q67" s="6">
        <v>-686437616</v>
      </c>
      <c r="R67" s="6"/>
      <c r="S67" s="6">
        <f t="shared" si="2"/>
        <v>-686437616</v>
      </c>
      <c r="T67" s="6"/>
      <c r="U67" s="8">
        <f t="shared" si="3"/>
        <v>-5.6060883178688718E-4</v>
      </c>
    </row>
    <row r="68" spans="1:21">
      <c r="A68" s="1" t="s">
        <v>248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8">
        <f t="shared" si="1"/>
        <v>0</v>
      </c>
      <c r="L68" s="6"/>
      <c r="M68" s="6">
        <v>0</v>
      </c>
      <c r="N68" s="6"/>
      <c r="O68" s="6">
        <v>0</v>
      </c>
      <c r="P68" s="6"/>
      <c r="Q68" s="6">
        <v>-4245323119</v>
      </c>
      <c r="R68" s="6"/>
      <c r="S68" s="6">
        <f t="shared" si="2"/>
        <v>-4245323119</v>
      </c>
      <c r="T68" s="6"/>
      <c r="U68" s="8">
        <f t="shared" si="3"/>
        <v>-3.4671258958227807E-3</v>
      </c>
    </row>
    <row r="69" spans="1:21">
      <c r="A69" s="1" t="s">
        <v>249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8">
        <f t="shared" si="1"/>
        <v>0</v>
      </c>
      <c r="L69" s="6"/>
      <c r="M69" s="6">
        <v>0</v>
      </c>
      <c r="N69" s="6"/>
      <c r="O69" s="6">
        <v>0</v>
      </c>
      <c r="P69" s="6"/>
      <c r="Q69" s="6">
        <v>3962960214</v>
      </c>
      <c r="R69" s="6"/>
      <c r="S69" s="6">
        <f t="shared" si="2"/>
        <v>3962960214</v>
      </c>
      <c r="T69" s="6"/>
      <c r="U69" s="8">
        <f t="shared" si="3"/>
        <v>3.2365220730975388E-3</v>
      </c>
    </row>
    <row r="70" spans="1:21">
      <c r="A70" s="1" t="s">
        <v>250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8">
        <f t="shared" si="1"/>
        <v>0</v>
      </c>
      <c r="L70" s="6"/>
      <c r="M70" s="6">
        <v>0</v>
      </c>
      <c r="N70" s="6"/>
      <c r="O70" s="6">
        <v>0</v>
      </c>
      <c r="P70" s="6"/>
      <c r="Q70" s="6">
        <v>8968330619</v>
      </c>
      <c r="R70" s="6"/>
      <c r="S70" s="6">
        <f t="shared" si="2"/>
        <v>8968330619</v>
      </c>
      <c r="T70" s="6"/>
      <c r="U70" s="8">
        <f t="shared" si="3"/>
        <v>7.3243733067742609E-3</v>
      </c>
    </row>
    <row r="71" spans="1:21">
      <c r="A71" s="1" t="s">
        <v>16</v>
      </c>
      <c r="C71" s="6">
        <v>0</v>
      </c>
      <c r="D71" s="6"/>
      <c r="E71" s="6">
        <v>12677245537</v>
      </c>
      <c r="F71" s="6"/>
      <c r="G71" s="6">
        <v>0</v>
      </c>
      <c r="H71" s="6"/>
      <c r="I71" s="6">
        <f t="shared" si="0"/>
        <v>12677245537</v>
      </c>
      <c r="J71" s="6"/>
      <c r="K71" s="8">
        <f t="shared" si="1"/>
        <v>2.006589298482395E-2</v>
      </c>
      <c r="L71" s="6"/>
      <c r="M71" s="6">
        <v>4860527100</v>
      </c>
      <c r="N71" s="6"/>
      <c r="O71" s="6">
        <v>20341381389</v>
      </c>
      <c r="P71" s="6"/>
      <c r="Q71" s="6">
        <v>6995428433</v>
      </c>
      <c r="R71" s="6"/>
      <c r="S71" s="6">
        <f t="shared" si="2"/>
        <v>32197336922</v>
      </c>
      <c r="T71" s="6"/>
      <c r="U71" s="8">
        <f t="shared" si="3"/>
        <v>2.6295341364991905E-2</v>
      </c>
    </row>
    <row r="72" spans="1:21">
      <c r="A72" s="1" t="s">
        <v>56</v>
      </c>
      <c r="C72" s="6">
        <v>0</v>
      </c>
      <c r="D72" s="6"/>
      <c r="E72" s="6">
        <v>11200629849</v>
      </c>
      <c r="F72" s="6"/>
      <c r="G72" s="6">
        <v>0</v>
      </c>
      <c r="H72" s="6"/>
      <c r="I72" s="6">
        <f t="shared" si="0"/>
        <v>11200629849</v>
      </c>
      <c r="J72" s="6"/>
      <c r="K72" s="8">
        <f t="shared" si="1"/>
        <v>1.7728665052412076E-2</v>
      </c>
      <c r="L72" s="6"/>
      <c r="M72" s="6">
        <v>5472871200</v>
      </c>
      <c r="N72" s="6"/>
      <c r="O72" s="6">
        <v>25441430658</v>
      </c>
      <c r="P72" s="6"/>
      <c r="Q72" s="6">
        <v>1353486814</v>
      </c>
      <c r="R72" s="6"/>
      <c r="S72" s="6">
        <f t="shared" si="2"/>
        <v>32267788672</v>
      </c>
      <c r="T72" s="6"/>
      <c r="U72" s="8">
        <f t="shared" si="3"/>
        <v>2.6352878819735411E-2</v>
      </c>
    </row>
    <row r="73" spans="1:21">
      <c r="A73" s="1" t="s">
        <v>51</v>
      </c>
      <c r="C73" s="6">
        <v>8700000000</v>
      </c>
      <c r="D73" s="6"/>
      <c r="E73" s="6">
        <v>19789547400</v>
      </c>
      <c r="F73" s="6"/>
      <c r="G73" s="6">
        <v>0</v>
      </c>
      <c r="H73" s="6"/>
      <c r="I73" s="6">
        <f t="shared" ref="I73:I82" si="4">C73+E73+G73</f>
        <v>28489547400</v>
      </c>
      <c r="J73" s="6"/>
      <c r="K73" s="8">
        <f t="shared" ref="K73:K82" si="5">I73/$I$83</f>
        <v>4.5094039367304987E-2</v>
      </c>
      <c r="L73" s="6"/>
      <c r="M73" s="6">
        <v>8700000000</v>
      </c>
      <c r="N73" s="6"/>
      <c r="O73" s="6">
        <v>22045921776</v>
      </c>
      <c r="P73" s="6"/>
      <c r="Q73" s="6">
        <v>0</v>
      </c>
      <c r="R73" s="6"/>
      <c r="S73" s="6">
        <f t="shared" ref="S73:S82" si="6">M73+O73+Q73</f>
        <v>30745921776</v>
      </c>
      <c r="T73" s="6"/>
      <c r="U73" s="8">
        <f t="shared" ref="U73:U82" si="7">S73/$S$83</f>
        <v>2.5109980699330403E-2</v>
      </c>
    </row>
    <row r="74" spans="1:21">
      <c r="A74" s="1" t="s">
        <v>42</v>
      </c>
      <c r="C74" s="6">
        <v>0</v>
      </c>
      <c r="D74" s="6"/>
      <c r="E74" s="6">
        <v>32429770200</v>
      </c>
      <c r="F74" s="6"/>
      <c r="G74" s="6">
        <v>0</v>
      </c>
      <c r="H74" s="6"/>
      <c r="I74" s="6">
        <f t="shared" si="4"/>
        <v>32429770200</v>
      </c>
      <c r="J74" s="6"/>
      <c r="K74" s="8">
        <f t="shared" si="5"/>
        <v>5.1330732410001502E-2</v>
      </c>
      <c r="L74" s="6"/>
      <c r="M74" s="6">
        <v>0</v>
      </c>
      <c r="N74" s="6"/>
      <c r="O74" s="6">
        <v>31214536224</v>
      </c>
      <c r="P74" s="6"/>
      <c r="Q74" s="6">
        <v>0</v>
      </c>
      <c r="R74" s="6"/>
      <c r="S74" s="6">
        <f t="shared" si="6"/>
        <v>31214536224</v>
      </c>
      <c r="T74" s="6"/>
      <c r="U74" s="8">
        <f t="shared" si="7"/>
        <v>2.5492694863193673E-2</v>
      </c>
    </row>
    <row r="75" spans="1:21">
      <c r="A75" s="1" t="s">
        <v>61</v>
      </c>
      <c r="C75" s="6">
        <v>0</v>
      </c>
      <c r="D75" s="6"/>
      <c r="E75" s="6">
        <v>4839584544</v>
      </c>
      <c r="F75" s="6"/>
      <c r="G75" s="6">
        <v>0</v>
      </c>
      <c r="H75" s="6"/>
      <c r="I75" s="6">
        <f t="shared" si="4"/>
        <v>4839584544</v>
      </c>
      <c r="J75" s="6"/>
      <c r="K75" s="8">
        <f t="shared" si="5"/>
        <v>7.6602275523877487E-3</v>
      </c>
      <c r="L75" s="6"/>
      <c r="M75" s="6">
        <v>0</v>
      </c>
      <c r="N75" s="6"/>
      <c r="O75" s="6">
        <v>3102729069</v>
      </c>
      <c r="P75" s="6"/>
      <c r="Q75" s="6">
        <v>0</v>
      </c>
      <c r="R75" s="6"/>
      <c r="S75" s="6">
        <f t="shared" si="6"/>
        <v>3102729069</v>
      </c>
      <c r="T75" s="6"/>
      <c r="U75" s="8">
        <f t="shared" si="7"/>
        <v>2.5339772736511952E-3</v>
      </c>
    </row>
    <row r="76" spans="1:21">
      <c r="A76" s="1" t="s">
        <v>64</v>
      </c>
      <c r="C76" s="6">
        <v>0</v>
      </c>
      <c r="D76" s="6"/>
      <c r="E76" s="6">
        <v>14817579766</v>
      </c>
      <c r="F76" s="6"/>
      <c r="G76" s="6">
        <v>0</v>
      </c>
      <c r="H76" s="6"/>
      <c r="I76" s="6">
        <f t="shared" si="4"/>
        <v>14817579766</v>
      </c>
      <c r="J76" s="6"/>
      <c r="K76" s="8">
        <f t="shared" si="5"/>
        <v>2.3453672882714372E-2</v>
      </c>
      <c r="L76" s="6"/>
      <c r="M76" s="6">
        <v>0</v>
      </c>
      <c r="N76" s="6"/>
      <c r="O76" s="6">
        <v>14817579766</v>
      </c>
      <c r="P76" s="6"/>
      <c r="Q76" s="6">
        <v>0</v>
      </c>
      <c r="R76" s="6"/>
      <c r="S76" s="6">
        <f t="shared" si="6"/>
        <v>14817579766</v>
      </c>
      <c r="T76" s="6"/>
      <c r="U76" s="8">
        <f t="shared" si="7"/>
        <v>1.2101414445979715E-2</v>
      </c>
    </row>
    <row r="77" spans="1:21">
      <c r="A77" s="1" t="s">
        <v>47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4"/>
        <v>0</v>
      </c>
      <c r="J77" s="6"/>
      <c r="K77" s="8">
        <f t="shared" si="5"/>
        <v>0</v>
      </c>
      <c r="L77" s="6"/>
      <c r="M77" s="6">
        <v>0</v>
      </c>
      <c r="N77" s="6"/>
      <c r="O77" s="6">
        <v>470887374</v>
      </c>
      <c r="P77" s="6"/>
      <c r="Q77" s="6">
        <v>0</v>
      </c>
      <c r="R77" s="6"/>
      <c r="S77" s="6">
        <f t="shared" si="6"/>
        <v>470887374</v>
      </c>
      <c r="T77" s="6"/>
      <c r="U77" s="8">
        <f t="shared" si="7"/>
        <v>3.8457044673573807E-4</v>
      </c>
    </row>
    <row r="78" spans="1:21">
      <c r="A78" s="1" t="s">
        <v>55</v>
      </c>
      <c r="C78" s="6">
        <v>0</v>
      </c>
      <c r="D78" s="6"/>
      <c r="E78" s="6">
        <v>15975551884</v>
      </c>
      <c r="F78" s="6"/>
      <c r="G78" s="6">
        <v>0</v>
      </c>
      <c r="H78" s="6"/>
      <c r="I78" s="6">
        <f t="shared" si="4"/>
        <v>15975551884</v>
      </c>
      <c r="J78" s="6"/>
      <c r="K78" s="8">
        <f t="shared" si="5"/>
        <v>2.5286543006700041E-2</v>
      </c>
      <c r="L78" s="6"/>
      <c r="M78" s="6">
        <v>0</v>
      </c>
      <c r="N78" s="6"/>
      <c r="O78" s="6">
        <v>5801128966</v>
      </c>
      <c r="P78" s="6"/>
      <c r="Q78" s="6">
        <v>0</v>
      </c>
      <c r="R78" s="6"/>
      <c r="S78" s="6">
        <f t="shared" si="6"/>
        <v>5801128966</v>
      </c>
      <c r="T78" s="6"/>
      <c r="U78" s="8">
        <f t="shared" si="7"/>
        <v>4.7377417217099775E-3</v>
      </c>
    </row>
    <row r="79" spans="1:21">
      <c r="A79" s="1" t="s">
        <v>31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4"/>
        <v>0</v>
      </c>
      <c r="J79" s="6"/>
      <c r="K79" s="15">
        <f t="shared" si="5"/>
        <v>0</v>
      </c>
      <c r="L79" s="6"/>
      <c r="M79" s="6">
        <v>17380069462</v>
      </c>
      <c r="N79" s="6"/>
      <c r="O79" s="6">
        <v>0</v>
      </c>
      <c r="P79" s="6"/>
      <c r="Q79" s="6">
        <v>0</v>
      </c>
      <c r="R79" s="6"/>
      <c r="S79" s="6">
        <f t="shared" si="6"/>
        <v>17380069462</v>
      </c>
      <c r="T79" s="6"/>
      <c r="U79" s="8">
        <f t="shared" si="7"/>
        <v>1.4194181977152564E-2</v>
      </c>
    </row>
    <row r="80" spans="1:21">
      <c r="A80" s="1" t="s">
        <v>62</v>
      </c>
      <c r="C80" s="6">
        <v>0</v>
      </c>
      <c r="D80" s="6"/>
      <c r="E80" s="6">
        <v>2566786249</v>
      </c>
      <c r="F80" s="6"/>
      <c r="G80" s="6">
        <v>0</v>
      </c>
      <c r="H80" s="6"/>
      <c r="I80" s="6">
        <f t="shared" si="4"/>
        <v>2566786249</v>
      </c>
      <c r="J80" s="6"/>
      <c r="K80" s="8">
        <f t="shared" si="5"/>
        <v>4.0627798867686853E-3</v>
      </c>
      <c r="L80" s="6"/>
      <c r="M80" s="6">
        <v>0</v>
      </c>
      <c r="N80" s="6"/>
      <c r="O80" s="6">
        <v>2566786249</v>
      </c>
      <c r="P80" s="6"/>
      <c r="Q80" s="6">
        <v>0</v>
      </c>
      <c r="R80" s="6"/>
      <c r="S80" s="6">
        <f t="shared" si="6"/>
        <v>2566786249</v>
      </c>
      <c r="T80" s="6"/>
      <c r="U80" s="8">
        <f t="shared" si="7"/>
        <v>2.096276496156551E-3</v>
      </c>
    </row>
    <row r="81" spans="1:21">
      <c r="A81" s="1" t="s">
        <v>20</v>
      </c>
      <c r="C81" s="6">
        <v>0</v>
      </c>
      <c r="D81" s="6"/>
      <c r="E81" s="6">
        <v>31608479881</v>
      </c>
      <c r="F81" s="6"/>
      <c r="G81" s="6">
        <v>0</v>
      </c>
      <c r="H81" s="6"/>
      <c r="I81" s="6">
        <f t="shared" si="4"/>
        <v>31608479881</v>
      </c>
      <c r="J81" s="6"/>
      <c r="K81" s="8">
        <f t="shared" si="5"/>
        <v>5.0030771499531841E-2</v>
      </c>
      <c r="L81" s="6"/>
      <c r="M81" s="6">
        <v>0</v>
      </c>
      <c r="N81" s="6"/>
      <c r="O81" s="6">
        <v>41781337671</v>
      </c>
      <c r="P81" s="6"/>
      <c r="Q81" s="6">
        <v>0</v>
      </c>
      <c r="R81" s="6"/>
      <c r="S81" s="6">
        <f t="shared" si="6"/>
        <v>41781337671</v>
      </c>
      <c r="T81" s="6"/>
      <c r="U81" s="8">
        <f t="shared" si="7"/>
        <v>3.4122528189411999E-2</v>
      </c>
    </row>
    <row r="82" spans="1:21">
      <c r="A82" s="1" t="s">
        <v>29</v>
      </c>
      <c r="C82" s="6">
        <v>0</v>
      </c>
      <c r="D82" s="6"/>
      <c r="E82" s="6">
        <v>3013141190</v>
      </c>
      <c r="F82" s="6"/>
      <c r="G82" s="6">
        <v>0</v>
      </c>
      <c r="H82" s="6"/>
      <c r="I82" s="6">
        <f t="shared" si="4"/>
        <v>3013141190</v>
      </c>
      <c r="J82" s="6"/>
      <c r="K82" s="8">
        <f t="shared" si="5"/>
        <v>4.7692827665317067E-3</v>
      </c>
      <c r="L82" s="6"/>
      <c r="M82" s="6">
        <v>0</v>
      </c>
      <c r="N82" s="6"/>
      <c r="O82" s="6">
        <v>2477312087</v>
      </c>
      <c r="P82" s="6"/>
      <c r="Q82" s="6">
        <v>0</v>
      </c>
      <c r="R82" s="6"/>
      <c r="S82" s="6">
        <f t="shared" si="6"/>
        <v>2477312087</v>
      </c>
      <c r="T82" s="6"/>
      <c r="U82" s="8">
        <f t="shared" si="7"/>
        <v>2.0232035696956989E-3</v>
      </c>
    </row>
    <row r="83" spans="1:21" ht="24.75" thickBot="1">
      <c r="C83" s="13">
        <f>SUM(C8:C82)</f>
        <v>8700000000</v>
      </c>
      <c r="D83" s="6"/>
      <c r="E83" s="13">
        <f>SUM(E8:E82)</f>
        <v>542788530309</v>
      </c>
      <c r="F83" s="6"/>
      <c r="G83" s="13">
        <f>SUM(G8:G82)</f>
        <v>80292250471</v>
      </c>
      <c r="H83" s="6"/>
      <c r="I83" s="13">
        <f>SUM(I8:I82)</f>
        <v>631780780780</v>
      </c>
      <c r="J83" s="6"/>
      <c r="K83" s="11">
        <f>SUM(K8:K82)</f>
        <v>1.0000000000000002</v>
      </c>
      <c r="L83" s="6"/>
      <c r="M83" s="13">
        <f>SUM(M8:M82)</f>
        <v>228423011401</v>
      </c>
      <c r="N83" s="6"/>
      <c r="O83" s="13">
        <f>SUM(O8:O82)</f>
        <v>688143798016</v>
      </c>
      <c r="P83" s="6"/>
      <c r="Q83" s="13">
        <f>SUM(Q8:Q82)</f>
        <v>307883425896</v>
      </c>
      <c r="R83" s="6"/>
      <c r="S83" s="13">
        <f>SUM(S8:S82)</f>
        <v>1224450235313</v>
      </c>
      <c r="T83" s="6"/>
      <c r="U83" s="11">
        <f>SUM(U8:U82)</f>
        <v>0.99999999999999978</v>
      </c>
    </row>
    <row r="84" spans="1:21" ht="24.75" thickTop="1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9"/>
  <sheetViews>
    <sheetView rightToLeft="1" workbookViewId="0">
      <selection activeCell="I58" sqref="I58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1.7109375" style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163</v>
      </c>
      <c r="C6" s="19" t="s">
        <v>161</v>
      </c>
      <c r="D6" s="19" t="s">
        <v>161</v>
      </c>
      <c r="E6" s="19" t="s">
        <v>161</v>
      </c>
      <c r="F6" s="19" t="s">
        <v>161</v>
      </c>
      <c r="G6" s="19" t="s">
        <v>161</v>
      </c>
      <c r="H6" s="19" t="s">
        <v>161</v>
      </c>
      <c r="I6" s="19" t="s">
        <v>161</v>
      </c>
      <c r="K6" s="19" t="s">
        <v>162</v>
      </c>
      <c r="L6" s="19" t="s">
        <v>162</v>
      </c>
      <c r="M6" s="19" t="s">
        <v>162</v>
      </c>
      <c r="N6" s="19" t="s">
        <v>162</v>
      </c>
      <c r="O6" s="19" t="s">
        <v>162</v>
      </c>
      <c r="P6" s="19" t="s">
        <v>162</v>
      </c>
      <c r="Q6" s="19" t="s">
        <v>162</v>
      </c>
    </row>
    <row r="7" spans="1:17" ht="24.75">
      <c r="A7" s="19" t="s">
        <v>163</v>
      </c>
      <c r="C7" s="19" t="s">
        <v>266</v>
      </c>
      <c r="E7" s="19" t="s">
        <v>263</v>
      </c>
      <c r="G7" s="19" t="s">
        <v>264</v>
      </c>
      <c r="I7" s="19" t="s">
        <v>267</v>
      </c>
      <c r="K7" s="19" t="s">
        <v>266</v>
      </c>
      <c r="M7" s="19" t="s">
        <v>263</v>
      </c>
      <c r="O7" s="19" t="s">
        <v>264</v>
      </c>
      <c r="Q7" s="19" t="s">
        <v>267</v>
      </c>
    </row>
    <row r="8" spans="1:17">
      <c r="A8" s="1" t="s">
        <v>103</v>
      </c>
      <c r="C8" s="6">
        <v>0</v>
      </c>
      <c r="D8" s="6"/>
      <c r="E8" s="6">
        <v>0</v>
      </c>
      <c r="F8" s="6"/>
      <c r="G8" s="6">
        <v>44631762689</v>
      </c>
      <c r="H8" s="6"/>
      <c r="I8" s="6">
        <f>C8+E8+G8</f>
        <v>44631762689</v>
      </c>
      <c r="J8" s="6"/>
      <c r="K8" s="6">
        <v>0</v>
      </c>
      <c r="L8" s="6"/>
      <c r="M8" s="6">
        <v>0</v>
      </c>
      <c r="N8" s="6"/>
      <c r="O8" s="6">
        <v>58583707105</v>
      </c>
      <c r="P8" s="6"/>
      <c r="Q8" s="6">
        <f>K8+M8+O8</f>
        <v>58583707105</v>
      </c>
    </row>
    <row r="9" spans="1:17">
      <c r="A9" s="1" t="s">
        <v>132</v>
      </c>
      <c r="C9" s="6">
        <v>62018832</v>
      </c>
      <c r="D9" s="6"/>
      <c r="E9" s="6">
        <v>0</v>
      </c>
      <c r="F9" s="6"/>
      <c r="G9" s="6">
        <v>196411250</v>
      </c>
      <c r="H9" s="6"/>
      <c r="I9" s="6">
        <f t="shared" ref="I9:I47" si="0">C9+E9+G9</f>
        <v>258430082</v>
      </c>
      <c r="J9" s="6"/>
      <c r="K9" s="6">
        <v>672295950</v>
      </c>
      <c r="L9" s="6"/>
      <c r="M9" s="6">
        <v>0</v>
      </c>
      <c r="N9" s="6"/>
      <c r="O9" s="6">
        <v>196411250</v>
      </c>
      <c r="P9" s="6"/>
      <c r="Q9" s="6">
        <f t="shared" ref="Q9:Q47" si="1">K9+M9+O9</f>
        <v>868707200</v>
      </c>
    </row>
    <row r="10" spans="1:17">
      <c r="A10" s="1" t="s">
        <v>129</v>
      </c>
      <c r="C10" s="6">
        <v>147501</v>
      </c>
      <c r="D10" s="6"/>
      <c r="E10" s="6">
        <v>0</v>
      </c>
      <c r="F10" s="6"/>
      <c r="G10" s="6">
        <v>-1175289</v>
      </c>
      <c r="H10" s="6"/>
      <c r="I10" s="6">
        <f t="shared" si="0"/>
        <v>-1027788</v>
      </c>
      <c r="J10" s="6"/>
      <c r="K10" s="6">
        <v>724403377</v>
      </c>
      <c r="L10" s="6"/>
      <c r="M10" s="6">
        <v>0</v>
      </c>
      <c r="N10" s="6"/>
      <c r="O10" s="6">
        <v>-185600488</v>
      </c>
      <c r="P10" s="6"/>
      <c r="Q10" s="6">
        <f t="shared" si="1"/>
        <v>538802889</v>
      </c>
    </row>
    <row r="11" spans="1:17">
      <c r="A11" s="1" t="s">
        <v>169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4603547608</v>
      </c>
      <c r="L11" s="6"/>
      <c r="M11" s="6">
        <v>0</v>
      </c>
      <c r="N11" s="6"/>
      <c r="O11" s="6">
        <v>-321243408</v>
      </c>
      <c r="P11" s="6"/>
      <c r="Q11" s="6">
        <f t="shared" si="1"/>
        <v>4282304200</v>
      </c>
    </row>
    <row r="12" spans="1:17">
      <c r="A12" s="1" t="s">
        <v>126</v>
      </c>
      <c r="C12" s="6">
        <v>0</v>
      </c>
      <c r="D12" s="6"/>
      <c r="E12" s="6">
        <v>3866814192</v>
      </c>
      <c r="F12" s="6"/>
      <c r="G12" s="6">
        <v>0</v>
      </c>
      <c r="H12" s="6"/>
      <c r="I12" s="6">
        <f t="shared" si="0"/>
        <v>3866814192</v>
      </c>
      <c r="J12" s="6"/>
      <c r="K12" s="6">
        <v>0</v>
      </c>
      <c r="L12" s="6"/>
      <c r="M12" s="6">
        <v>4154844652</v>
      </c>
      <c r="N12" s="6"/>
      <c r="O12" s="6">
        <v>18437101</v>
      </c>
      <c r="P12" s="6"/>
      <c r="Q12" s="6">
        <f t="shared" si="1"/>
        <v>4173281753</v>
      </c>
    </row>
    <row r="13" spans="1:17">
      <c r="A13" s="1" t="s">
        <v>251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0</v>
      </c>
      <c r="L13" s="6"/>
      <c r="M13" s="6">
        <v>0</v>
      </c>
      <c r="N13" s="6"/>
      <c r="O13" s="6">
        <v>6715743836</v>
      </c>
      <c r="P13" s="6"/>
      <c r="Q13" s="6">
        <f t="shared" si="1"/>
        <v>6715743836</v>
      </c>
    </row>
    <row r="14" spans="1:17">
      <c r="A14" s="1" t="s">
        <v>252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21783663492</v>
      </c>
      <c r="P14" s="6"/>
      <c r="Q14" s="6">
        <f t="shared" si="1"/>
        <v>21783663492</v>
      </c>
    </row>
    <row r="15" spans="1:17">
      <c r="A15" s="1" t="s">
        <v>115</v>
      </c>
      <c r="C15" s="6">
        <v>0</v>
      </c>
      <c r="D15" s="6"/>
      <c r="E15" s="6">
        <v>1522657169</v>
      </c>
      <c r="F15" s="6"/>
      <c r="G15" s="6">
        <v>0</v>
      </c>
      <c r="H15" s="6"/>
      <c r="I15" s="6">
        <f t="shared" si="0"/>
        <v>1522657169</v>
      </c>
      <c r="J15" s="6"/>
      <c r="K15" s="6">
        <v>0</v>
      </c>
      <c r="L15" s="6"/>
      <c r="M15" s="6">
        <v>6551419332</v>
      </c>
      <c r="N15" s="6"/>
      <c r="O15" s="6">
        <v>5088082495</v>
      </c>
      <c r="P15" s="6"/>
      <c r="Q15" s="6">
        <f t="shared" si="1"/>
        <v>11639501827</v>
      </c>
    </row>
    <row r="16" spans="1:17">
      <c r="A16" s="1" t="s">
        <v>253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1061150093</v>
      </c>
      <c r="P16" s="6"/>
      <c r="Q16" s="6">
        <f t="shared" si="1"/>
        <v>1061150093</v>
      </c>
    </row>
    <row r="17" spans="1:17">
      <c r="A17" s="1" t="s">
        <v>112</v>
      </c>
      <c r="C17" s="6">
        <v>0</v>
      </c>
      <c r="D17" s="6"/>
      <c r="E17" s="6">
        <v>2823496148</v>
      </c>
      <c r="F17" s="6"/>
      <c r="G17" s="6">
        <v>0</v>
      </c>
      <c r="H17" s="6"/>
      <c r="I17" s="6">
        <f t="shared" si="0"/>
        <v>2823496148</v>
      </c>
      <c r="J17" s="6"/>
      <c r="K17" s="6">
        <v>0</v>
      </c>
      <c r="L17" s="6"/>
      <c r="M17" s="6">
        <v>6038707000</v>
      </c>
      <c r="N17" s="6"/>
      <c r="O17" s="6">
        <v>162886050</v>
      </c>
      <c r="P17" s="6"/>
      <c r="Q17" s="6">
        <f t="shared" si="1"/>
        <v>6201593050</v>
      </c>
    </row>
    <row r="18" spans="1:17">
      <c r="A18" s="1" t="s">
        <v>177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6">
        <v>109535653</v>
      </c>
      <c r="L18" s="6"/>
      <c r="M18" s="6">
        <v>0</v>
      </c>
      <c r="N18" s="6"/>
      <c r="O18" s="6">
        <v>191249</v>
      </c>
      <c r="P18" s="6"/>
      <c r="Q18" s="6">
        <f t="shared" si="1"/>
        <v>109726902</v>
      </c>
    </row>
    <row r="19" spans="1:17">
      <c r="A19" s="1" t="s">
        <v>254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0</v>
      </c>
      <c r="L19" s="6"/>
      <c r="M19" s="6">
        <v>0</v>
      </c>
      <c r="N19" s="6"/>
      <c r="O19" s="6">
        <v>2774979280</v>
      </c>
      <c r="P19" s="6"/>
      <c r="Q19" s="6">
        <f t="shared" si="1"/>
        <v>2774979280</v>
      </c>
    </row>
    <row r="20" spans="1:17">
      <c r="A20" s="1" t="s">
        <v>255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11219732827</v>
      </c>
      <c r="P20" s="6"/>
      <c r="Q20" s="6">
        <f t="shared" si="1"/>
        <v>11219732827</v>
      </c>
    </row>
    <row r="21" spans="1:17">
      <c r="A21" s="1" t="s">
        <v>256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12979957244</v>
      </c>
      <c r="P21" s="6"/>
      <c r="Q21" s="6">
        <f t="shared" si="1"/>
        <v>12979957244</v>
      </c>
    </row>
    <row r="22" spans="1:17">
      <c r="A22" s="1" t="s">
        <v>171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3059552451</v>
      </c>
      <c r="L22" s="6"/>
      <c r="M22" s="6">
        <v>0</v>
      </c>
      <c r="N22" s="6"/>
      <c r="O22" s="6">
        <v>1031572175</v>
      </c>
      <c r="P22" s="6"/>
      <c r="Q22" s="6">
        <f t="shared" si="1"/>
        <v>4091124626</v>
      </c>
    </row>
    <row r="23" spans="1:17">
      <c r="A23" s="1" t="s">
        <v>257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0</v>
      </c>
      <c r="L23" s="6"/>
      <c r="M23" s="6">
        <v>0</v>
      </c>
      <c r="N23" s="6"/>
      <c r="O23" s="6">
        <v>937005815</v>
      </c>
      <c r="P23" s="6"/>
      <c r="Q23" s="6">
        <f t="shared" si="1"/>
        <v>937005815</v>
      </c>
    </row>
    <row r="24" spans="1:17">
      <c r="A24" s="1" t="s">
        <v>81</v>
      </c>
      <c r="C24" s="6">
        <v>0</v>
      </c>
      <c r="D24" s="6"/>
      <c r="E24" s="6">
        <v>609267550</v>
      </c>
      <c r="F24" s="6"/>
      <c r="G24" s="6">
        <v>0</v>
      </c>
      <c r="H24" s="6"/>
      <c r="I24" s="6">
        <f t="shared" si="0"/>
        <v>609267550</v>
      </c>
      <c r="J24" s="6"/>
      <c r="K24" s="6">
        <v>0</v>
      </c>
      <c r="L24" s="6"/>
      <c r="M24" s="6">
        <v>460750490</v>
      </c>
      <c r="N24" s="6"/>
      <c r="O24" s="6">
        <v>-130065819</v>
      </c>
      <c r="P24" s="6"/>
      <c r="Q24" s="6">
        <f t="shared" si="1"/>
        <v>330684671</v>
      </c>
    </row>
    <row r="25" spans="1:17">
      <c r="A25" s="1" t="s">
        <v>173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8784457731</v>
      </c>
      <c r="L25" s="6"/>
      <c r="M25" s="6">
        <v>0</v>
      </c>
      <c r="N25" s="6"/>
      <c r="O25" s="6">
        <v>2511020610</v>
      </c>
      <c r="P25" s="6"/>
      <c r="Q25" s="6">
        <f t="shared" si="1"/>
        <v>11295478341</v>
      </c>
    </row>
    <row r="26" spans="1:17">
      <c r="A26" s="1" t="s">
        <v>110</v>
      </c>
      <c r="C26" s="6">
        <v>0</v>
      </c>
      <c r="D26" s="6"/>
      <c r="E26" s="6">
        <v>179679427</v>
      </c>
      <c r="F26" s="6"/>
      <c r="G26" s="6">
        <v>0</v>
      </c>
      <c r="H26" s="6"/>
      <c r="I26" s="6">
        <f t="shared" si="0"/>
        <v>179679427</v>
      </c>
      <c r="J26" s="6"/>
      <c r="K26" s="6">
        <v>0</v>
      </c>
      <c r="L26" s="6"/>
      <c r="M26" s="6">
        <v>145319684</v>
      </c>
      <c r="N26" s="6"/>
      <c r="O26" s="6">
        <v>-66331690</v>
      </c>
      <c r="P26" s="6"/>
      <c r="Q26" s="6">
        <f t="shared" si="1"/>
        <v>78987994</v>
      </c>
    </row>
    <row r="27" spans="1:17">
      <c r="A27" s="1" t="s">
        <v>74</v>
      </c>
      <c r="C27" s="6">
        <v>0</v>
      </c>
      <c r="D27" s="6"/>
      <c r="E27" s="6">
        <v>10290134</v>
      </c>
      <c r="F27" s="6"/>
      <c r="G27" s="6">
        <v>0</v>
      </c>
      <c r="H27" s="6"/>
      <c r="I27" s="6">
        <f t="shared" si="0"/>
        <v>10290134</v>
      </c>
      <c r="J27" s="6"/>
      <c r="K27" s="6">
        <v>0</v>
      </c>
      <c r="L27" s="6"/>
      <c r="M27" s="6">
        <v>8792199</v>
      </c>
      <c r="N27" s="6"/>
      <c r="O27" s="6">
        <v>-64193931</v>
      </c>
      <c r="P27" s="6"/>
      <c r="Q27" s="6">
        <f t="shared" si="1"/>
        <v>-55401732</v>
      </c>
    </row>
    <row r="28" spans="1:17">
      <c r="A28" s="1" t="s">
        <v>175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5966506918</v>
      </c>
      <c r="L28" s="6"/>
      <c r="M28" s="6">
        <v>0</v>
      </c>
      <c r="N28" s="6"/>
      <c r="O28" s="6">
        <v>9112491</v>
      </c>
      <c r="P28" s="6"/>
      <c r="Q28" s="6">
        <f t="shared" si="1"/>
        <v>5975619409</v>
      </c>
    </row>
    <row r="29" spans="1:17">
      <c r="A29" s="1" t="s">
        <v>258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0</v>
      </c>
      <c r="L29" s="6"/>
      <c r="M29" s="6">
        <v>0</v>
      </c>
      <c r="N29" s="6"/>
      <c r="O29" s="6">
        <v>3125534006</v>
      </c>
      <c r="P29" s="6"/>
      <c r="Q29" s="6">
        <f t="shared" si="1"/>
        <v>3125534006</v>
      </c>
    </row>
    <row r="30" spans="1:17">
      <c r="A30" s="1" t="s">
        <v>259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0</v>
      </c>
      <c r="L30" s="6"/>
      <c r="M30" s="6">
        <v>0</v>
      </c>
      <c r="N30" s="6"/>
      <c r="O30" s="6">
        <v>6624582500</v>
      </c>
      <c r="P30" s="6"/>
      <c r="Q30" s="6">
        <f t="shared" si="1"/>
        <v>6624582500</v>
      </c>
    </row>
    <row r="31" spans="1:17">
      <c r="A31" s="1" t="s">
        <v>106</v>
      </c>
      <c r="C31" s="6">
        <v>0</v>
      </c>
      <c r="D31" s="6"/>
      <c r="E31" s="6">
        <v>442800</v>
      </c>
      <c r="F31" s="6"/>
      <c r="G31" s="6">
        <v>0</v>
      </c>
      <c r="H31" s="6"/>
      <c r="I31" s="6">
        <f t="shared" si="0"/>
        <v>442800</v>
      </c>
      <c r="J31" s="6"/>
      <c r="K31" s="6">
        <v>0</v>
      </c>
      <c r="L31" s="6"/>
      <c r="M31" s="6">
        <v>1079152</v>
      </c>
      <c r="N31" s="6"/>
      <c r="O31" s="6">
        <v>1848182340</v>
      </c>
      <c r="P31" s="6"/>
      <c r="Q31" s="6">
        <f t="shared" si="1"/>
        <v>1849261492</v>
      </c>
    </row>
    <row r="32" spans="1:17">
      <c r="A32" s="1" t="s">
        <v>260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0</v>
      </c>
      <c r="L32" s="6"/>
      <c r="M32" s="6">
        <v>0</v>
      </c>
      <c r="N32" s="6"/>
      <c r="O32" s="6">
        <v>-27158255</v>
      </c>
      <c r="P32" s="6"/>
      <c r="Q32" s="6">
        <f t="shared" si="1"/>
        <v>-27158255</v>
      </c>
    </row>
    <row r="33" spans="1:17">
      <c r="A33" s="1" t="s">
        <v>261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0</v>
      </c>
      <c r="L33" s="6"/>
      <c r="M33" s="6">
        <v>0</v>
      </c>
      <c r="N33" s="6"/>
      <c r="O33" s="6">
        <v>3694875932</v>
      </c>
      <c r="P33" s="6"/>
      <c r="Q33" s="6">
        <f t="shared" si="1"/>
        <v>3694875932</v>
      </c>
    </row>
    <row r="34" spans="1:17">
      <c r="A34" s="1" t="s">
        <v>87</v>
      </c>
      <c r="C34" s="6">
        <v>0</v>
      </c>
      <c r="D34" s="6"/>
      <c r="E34" s="6">
        <v>306052518</v>
      </c>
      <c r="F34" s="6"/>
      <c r="G34" s="6">
        <v>0</v>
      </c>
      <c r="H34" s="6"/>
      <c r="I34" s="6">
        <f t="shared" si="0"/>
        <v>306052518</v>
      </c>
      <c r="J34" s="6"/>
      <c r="K34" s="6">
        <v>0</v>
      </c>
      <c r="L34" s="6"/>
      <c r="M34" s="6">
        <v>1560283628</v>
      </c>
      <c r="N34" s="6"/>
      <c r="O34" s="6">
        <v>2051149770</v>
      </c>
      <c r="P34" s="6"/>
      <c r="Q34" s="6">
        <f t="shared" si="1"/>
        <v>3611433398</v>
      </c>
    </row>
    <row r="35" spans="1:17">
      <c r="A35" s="1" t="s">
        <v>121</v>
      </c>
      <c r="C35" s="6">
        <v>0</v>
      </c>
      <c r="D35" s="6"/>
      <c r="E35" s="6">
        <v>1265419937</v>
      </c>
      <c r="F35" s="6"/>
      <c r="G35" s="6">
        <v>0</v>
      </c>
      <c r="H35" s="6"/>
      <c r="I35" s="6">
        <f t="shared" si="0"/>
        <v>1265419937</v>
      </c>
      <c r="J35" s="6"/>
      <c r="K35" s="6">
        <v>0</v>
      </c>
      <c r="L35" s="6"/>
      <c r="M35" s="6">
        <v>2831756221</v>
      </c>
      <c r="N35" s="6"/>
      <c r="O35" s="6">
        <v>0</v>
      </c>
      <c r="P35" s="6"/>
      <c r="Q35" s="6">
        <f t="shared" si="1"/>
        <v>2831756221</v>
      </c>
    </row>
    <row r="36" spans="1:17">
      <c r="A36" s="1" t="s">
        <v>135</v>
      </c>
      <c r="C36" s="6">
        <v>0</v>
      </c>
      <c r="D36" s="6"/>
      <c r="E36" s="6">
        <v>1143644417</v>
      </c>
      <c r="F36" s="6"/>
      <c r="G36" s="6">
        <v>0</v>
      </c>
      <c r="H36" s="6"/>
      <c r="I36" s="6">
        <f t="shared" si="0"/>
        <v>1143644417</v>
      </c>
      <c r="J36" s="6"/>
      <c r="K36" s="6">
        <v>0</v>
      </c>
      <c r="L36" s="6"/>
      <c r="M36" s="6">
        <v>1143644417</v>
      </c>
      <c r="N36" s="6"/>
      <c r="O36" s="6">
        <v>0</v>
      </c>
      <c r="P36" s="6"/>
      <c r="Q36" s="6">
        <f t="shared" si="1"/>
        <v>1143644417</v>
      </c>
    </row>
    <row r="37" spans="1:17">
      <c r="A37" s="1" t="s">
        <v>78</v>
      </c>
      <c r="C37" s="6">
        <v>0</v>
      </c>
      <c r="D37" s="6"/>
      <c r="E37" s="6">
        <v>5826768106</v>
      </c>
      <c r="F37" s="6"/>
      <c r="G37" s="6">
        <v>0</v>
      </c>
      <c r="H37" s="6"/>
      <c r="I37" s="6">
        <f t="shared" si="0"/>
        <v>5826768106</v>
      </c>
      <c r="J37" s="6"/>
      <c r="K37" s="6">
        <v>0</v>
      </c>
      <c r="L37" s="6"/>
      <c r="M37" s="6">
        <v>5032522790</v>
      </c>
      <c r="N37" s="6"/>
      <c r="O37" s="6">
        <v>0</v>
      </c>
      <c r="P37" s="6"/>
      <c r="Q37" s="6">
        <f t="shared" si="1"/>
        <v>5032522790</v>
      </c>
    </row>
    <row r="38" spans="1:17">
      <c r="A38" s="1" t="s">
        <v>90</v>
      </c>
      <c r="C38" s="6">
        <v>0</v>
      </c>
      <c r="D38" s="6"/>
      <c r="E38" s="6">
        <v>383180535</v>
      </c>
      <c r="F38" s="6"/>
      <c r="G38" s="6">
        <v>0</v>
      </c>
      <c r="H38" s="6"/>
      <c r="I38" s="6">
        <f t="shared" si="0"/>
        <v>383180535</v>
      </c>
      <c r="J38" s="6"/>
      <c r="K38" s="6">
        <v>0</v>
      </c>
      <c r="L38" s="6"/>
      <c r="M38" s="6">
        <v>1743906167</v>
      </c>
      <c r="N38" s="6"/>
      <c r="O38" s="6">
        <v>0</v>
      </c>
      <c r="P38" s="6"/>
      <c r="Q38" s="6">
        <f t="shared" si="1"/>
        <v>1743906167</v>
      </c>
    </row>
    <row r="39" spans="1:17">
      <c r="A39" s="1" t="s">
        <v>93</v>
      </c>
      <c r="C39" s="6">
        <v>0</v>
      </c>
      <c r="D39" s="6"/>
      <c r="E39" s="6">
        <v>1968126092</v>
      </c>
      <c r="F39" s="6"/>
      <c r="G39" s="6">
        <v>0</v>
      </c>
      <c r="H39" s="6"/>
      <c r="I39" s="6">
        <f t="shared" si="0"/>
        <v>1968126092</v>
      </c>
      <c r="J39" s="6"/>
      <c r="K39" s="6">
        <v>0</v>
      </c>
      <c r="L39" s="6"/>
      <c r="M39" s="6">
        <v>4856473415</v>
      </c>
      <c r="N39" s="6"/>
      <c r="O39" s="6">
        <v>0</v>
      </c>
      <c r="P39" s="6"/>
      <c r="Q39" s="6">
        <f>K39+M39+O39</f>
        <v>4856473415</v>
      </c>
    </row>
    <row r="40" spans="1:17">
      <c r="A40" s="1" t="s">
        <v>96</v>
      </c>
      <c r="C40" s="6">
        <v>0</v>
      </c>
      <c r="D40" s="6"/>
      <c r="E40" s="6">
        <v>853816968</v>
      </c>
      <c r="F40" s="6"/>
      <c r="G40" s="6">
        <v>0</v>
      </c>
      <c r="H40" s="6"/>
      <c r="I40" s="6">
        <f t="shared" si="0"/>
        <v>853816968</v>
      </c>
      <c r="J40" s="6"/>
      <c r="K40" s="6">
        <v>0</v>
      </c>
      <c r="L40" s="6"/>
      <c r="M40" s="6">
        <v>1520724105</v>
      </c>
      <c r="N40" s="6"/>
      <c r="O40" s="6">
        <v>0</v>
      </c>
      <c r="P40" s="6"/>
      <c r="Q40" s="6">
        <f t="shared" si="1"/>
        <v>1520724105</v>
      </c>
    </row>
    <row r="41" spans="1:17">
      <c r="A41" s="1" t="s">
        <v>107</v>
      </c>
      <c r="C41" s="6">
        <v>0</v>
      </c>
      <c r="D41" s="6"/>
      <c r="E41" s="6">
        <v>3127524363</v>
      </c>
      <c r="F41" s="6"/>
      <c r="G41" s="6">
        <v>0</v>
      </c>
      <c r="H41" s="6"/>
      <c r="I41" s="6">
        <f t="shared" si="0"/>
        <v>3127524363</v>
      </c>
      <c r="J41" s="6"/>
      <c r="K41" s="6">
        <v>0</v>
      </c>
      <c r="L41" s="6"/>
      <c r="M41" s="6">
        <v>23330804752</v>
      </c>
      <c r="N41" s="6"/>
      <c r="O41" s="6">
        <v>0</v>
      </c>
      <c r="P41" s="6"/>
      <c r="Q41" s="6">
        <f t="shared" si="1"/>
        <v>23330804752</v>
      </c>
    </row>
    <row r="42" spans="1:17">
      <c r="A42" s="1" t="s">
        <v>124</v>
      </c>
      <c r="C42" s="6">
        <v>0</v>
      </c>
      <c r="D42" s="6"/>
      <c r="E42" s="6">
        <v>3144357017</v>
      </c>
      <c r="F42" s="6"/>
      <c r="G42" s="6">
        <v>0</v>
      </c>
      <c r="H42" s="6"/>
      <c r="I42" s="6">
        <f t="shared" si="0"/>
        <v>3144357017</v>
      </c>
      <c r="J42" s="6"/>
      <c r="K42" s="6">
        <v>0</v>
      </c>
      <c r="L42" s="6"/>
      <c r="M42" s="6">
        <v>6849432767</v>
      </c>
      <c r="N42" s="6"/>
      <c r="O42" s="6">
        <v>0</v>
      </c>
      <c r="P42" s="6"/>
      <c r="Q42" s="6">
        <f t="shared" si="1"/>
        <v>6849432767</v>
      </c>
    </row>
    <row r="43" spans="1:17">
      <c r="A43" s="1" t="s">
        <v>100</v>
      </c>
      <c r="C43" s="6">
        <v>0</v>
      </c>
      <c r="D43" s="6"/>
      <c r="E43" s="6">
        <v>4304261711</v>
      </c>
      <c r="F43" s="6"/>
      <c r="G43" s="6">
        <v>0</v>
      </c>
      <c r="H43" s="6"/>
      <c r="I43" s="6">
        <f t="shared" si="0"/>
        <v>4304261711</v>
      </c>
      <c r="J43" s="6"/>
      <c r="K43" s="6">
        <v>0</v>
      </c>
      <c r="L43" s="6"/>
      <c r="M43" s="6">
        <v>4764120053</v>
      </c>
      <c r="N43" s="6"/>
      <c r="O43" s="6">
        <v>0</v>
      </c>
      <c r="P43" s="6"/>
      <c r="Q43" s="6">
        <f t="shared" si="1"/>
        <v>4764120053</v>
      </c>
    </row>
    <row r="44" spans="1:17">
      <c r="A44" s="1" t="s">
        <v>98</v>
      </c>
      <c r="C44" s="6">
        <v>0</v>
      </c>
      <c r="D44" s="6"/>
      <c r="E44" s="6">
        <v>341422106</v>
      </c>
      <c r="F44" s="6"/>
      <c r="G44" s="6">
        <v>0</v>
      </c>
      <c r="H44" s="6"/>
      <c r="I44" s="6">
        <f t="shared" si="0"/>
        <v>341422106</v>
      </c>
      <c r="J44" s="6"/>
      <c r="K44" s="6">
        <v>0</v>
      </c>
      <c r="L44" s="6"/>
      <c r="M44" s="6">
        <v>625922308</v>
      </c>
      <c r="N44" s="6"/>
      <c r="O44" s="6">
        <v>0</v>
      </c>
      <c r="P44" s="6"/>
      <c r="Q44" s="6">
        <f t="shared" si="1"/>
        <v>625922308</v>
      </c>
    </row>
    <row r="45" spans="1:17">
      <c r="A45" s="1" t="s">
        <v>138</v>
      </c>
      <c r="C45" s="6">
        <v>0</v>
      </c>
      <c r="D45" s="6"/>
      <c r="E45" s="6">
        <v>3962066283</v>
      </c>
      <c r="F45" s="6"/>
      <c r="G45" s="6">
        <v>0</v>
      </c>
      <c r="H45" s="6"/>
      <c r="I45" s="6">
        <f t="shared" si="0"/>
        <v>3962066283</v>
      </c>
      <c r="J45" s="6"/>
      <c r="K45" s="6">
        <v>0</v>
      </c>
      <c r="L45" s="6"/>
      <c r="M45" s="6">
        <v>3962066283</v>
      </c>
      <c r="N45" s="6"/>
      <c r="O45" s="6">
        <v>0</v>
      </c>
      <c r="P45" s="6"/>
      <c r="Q45" s="6">
        <f t="shared" si="1"/>
        <v>3962066283</v>
      </c>
    </row>
    <row r="46" spans="1:17">
      <c r="A46" s="1" t="s">
        <v>118</v>
      </c>
      <c r="C46" s="6">
        <v>0</v>
      </c>
      <c r="D46" s="6"/>
      <c r="E46" s="6">
        <v>224743258</v>
      </c>
      <c r="F46" s="6"/>
      <c r="G46" s="6">
        <v>0</v>
      </c>
      <c r="H46" s="6"/>
      <c r="I46" s="6">
        <f t="shared" si="0"/>
        <v>224743258</v>
      </c>
      <c r="J46" s="6"/>
      <c r="K46" s="6">
        <v>0</v>
      </c>
      <c r="L46" s="6"/>
      <c r="M46" s="6">
        <v>2313858685</v>
      </c>
      <c r="N46" s="6"/>
      <c r="O46" s="6">
        <v>0</v>
      </c>
      <c r="P46" s="6"/>
      <c r="Q46" s="6">
        <f t="shared" si="1"/>
        <v>2313858685</v>
      </c>
    </row>
    <row r="47" spans="1:17">
      <c r="A47" s="1" t="s">
        <v>84</v>
      </c>
      <c r="C47" s="6">
        <v>0</v>
      </c>
      <c r="D47" s="6"/>
      <c r="E47" s="6">
        <v>1330648776</v>
      </c>
      <c r="F47" s="6"/>
      <c r="G47" s="6">
        <v>0</v>
      </c>
      <c r="H47" s="6"/>
      <c r="I47" s="6">
        <f t="shared" si="0"/>
        <v>1330648776</v>
      </c>
      <c r="J47" s="6"/>
      <c r="K47" s="6">
        <v>0</v>
      </c>
      <c r="L47" s="6"/>
      <c r="M47" s="6">
        <v>6820482232</v>
      </c>
      <c r="N47" s="6"/>
      <c r="O47" s="6">
        <v>0</v>
      </c>
      <c r="P47" s="6"/>
      <c r="Q47" s="6">
        <f t="shared" si="1"/>
        <v>6820482232</v>
      </c>
    </row>
    <row r="48" spans="1:17" ht="24.75" thickBot="1">
      <c r="C48" s="7">
        <f>SUM(C8:C47)</f>
        <v>62166333</v>
      </c>
      <c r="E48" s="7">
        <f>SUM(E8:E47)</f>
        <v>37194679507</v>
      </c>
      <c r="G48" s="7">
        <f>SUM(G8:G47)</f>
        <v>44826998650</v>
      </c>
      <c r="I48" s="7">
        <f>SUM(I8:I47)</f>
        <v>82083844490</v>
      </c>
      <c r="K48" s="7">
        <f>SUM(K8:K47)</f>
        <v>23920299688</v>
      </c>
      <c r="M48" s="7">
        <f>SUM(M8:M47)</f>
        <v>84716910332</v>
      </c>
      <c r="O48" s="7">
        <f>SUM(O8:O47)</f>
        <v>141623384070</v>
      </c>
      <c r="Q48" s="7">
        <f>SUM(Q8:Q47)</f>
        <v>250260594090</v>
      </c>
    </row>
    <row r="49" spans="3:15" ht="24.75" thickTop="1">
      <c r="C49" s="14"/>
      <c r="E49" s="14"/>
      <c r="G49" s="14"/>
      <c r="K49" s="14"/>
      <c r="M49" s="14"/>
      <c r="O49" s="1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159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9" t="s">
        <v>268</v>
      </c>
      <c r="B6" s="19" t="s">
        <v>268</v>
      </c>
      <c r="C6" s="19" t="s">
        <v>268</v>
      </c>
      <c r="E6" s="19" t="s">
        <v>161</v>
      </c>
      <c r="F6" s="19" t="s">
        <v>161</v>
      </c>
      <c r="G6" s="19" t="s">
        <v>161</v>
      </c>
      <c r="I6" s="19" t="s">
        <v>162</v>
      </c>
      <c r="J6" s="19" t="s">
        <v>162</v>
      </c>
      <c r="K6" s="19" t="s">
        <v>162</v>
      </c>
    </row>
    <row r="7" spans="1:11" ht="24.75">
      <c r="A7" s="19" t="s">
        <v>269</v>
      </c>
      <c r="C7" s="19" t="s">
        <v>143</v>
      </c>
      <c r="E7" s="19" t="s">
        <v>270</v>
      </c>
      <c r="G7" s="19" t="s">
        <v>271</v>
      </c>
      <c r="I7" s="19" t="s">
        <v>270</v>
      </c>
      <c r="K7" s="19" t="s">
        <v>271</v>
      </c>
    </row>
    <row r="8" spans="1:11">
      <c r="A8" s="1" t="s">
        <v>149</v>
      </c>
      <c r="C8" s="4" t="s">
        <v>150</v>
      </c>
      <c r="D8" s="4"/>
      <c r="E8" s="5">
        <v>255555</v>
      </c>
      <c r="F8" s="4"/>
      <c r="G8" s="8">
        <f>E8/$E$11</f>
        <v>2.7171224646556384E-3</v>
      </c>
      <c r="H8" s="4"/>
      <c r="I8" s="5">
        <v>1261655920</v>
      </c>
      <c r="J8" s="4"/>
      <c r="K8" s="8">
        <f>I8/$I$11</f>
        <v>0.30146643966778386</v>
      </c>
    </row>
    <row r="9" spans="1:11">
      <c r="A9" s="1" t="s">
        <v>153</v>
      </c>
      <c r="C9" s="4" t="s">
        <v>154</v>
      </c>
      <c r="D9" s="4"/>
      <c r="E9" s="5">
        <v>290523</v>
      </c>
      <c r="F9" s="4"/>
      <c r="G9" s="8">
        <f t="shared" ref="G9:G10" si="0">E9/$E$11</f>
        <v>3.0889106838025084E-3</v>
      </c>
      <c r="H9" s="4"/>
      <c r="I9" s="5">
        <v>2281084734</v>
      </c>
      <c r="J9" s="4"/>
      <c r="K9" s="8">
        <f t="shared" ref="K9:K10" si="1">I9/$I$11</f>
        <v>0.54505391084719346</v>
      </c>
    </row>
    <row r="10" spans="1:11">
      <c r="A10" s="1" t="s">
        <v>156</v>
      </c>
      <c r="C10" s="4" t="s">
        <v>157</v>
      </c>
      <c r="D10" s="4"/>
      <c r="E10" s="5">
        <v>93507467</v>
      </c>
      <c r="F10" s="4"/>
      <c r="G10" s="8">
        <f t="shared" si="0"/>
        <v>0.99419396685154182</v>
      </c>
      <c r="H10" s="4"/>
      <c r="I10" s="5">
        <v>642321940</v>
      </c>
      <c r="J10" s="4"/>
      <c r="K10" s="8">
        <f t="shared" si="1"/>
        <v>0.15347964948502274</v>
      </c>
    </row>
    <row r="11" spans="1:11" ht="24.75" thickBot="1">
      <c r="C11" s="4"/>
      <c r="D11" s="4"/>
      <c r="E11" s="12">
        <f>SUM(E8:E10)</f>
        <v>94053545</v>
      </c>
      <c r="F11" s="4"/>
      <c r="G11" s="9">
        <f>SUM(G8:G10)</f>
        <v>1</v>
      </c>
      <c r="H11" s="4"/>
      <c r="I11" s="12">
        <f>SUM(SUM(I8:I10))</f>
        <v>4185062594</v>
      </c>
      <c r="J11" s="4"/>
      <c r="K11" s="9">
        <f>SUM(K8:K10)</f>
        <v>1</v>
      </c>
    </row>
    <row r="12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/>
  <cols>
    <col min="1" max="1" width="31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159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8" t="s">
        <v>161</v>
      </c>
      <c r="D5" s="2"/>
      <c r="E5" s="2" t="s">
        <v>280</v>
      </c>
    </row>
    <row r="6" spans="1:5" ht="24.75">
      <c r="A6" s="18" t="s">
        <v>272</v>
      </c>
      <c r="C6" s="19"/>
      <c r="D6" s="2"/>
      <c r="E6" s="2" t="s">
        <v>281</v>
      </c>
    </row>
    <row r="7" spans="1:5" ht="24.75">
      <c r="A7" s="19" t="s">
        <v>272</v>
      </c>
      <c r="C7" s="19" t="s">
        <v>146</v>
      </c>
      <c r="E7" s="19" t="s">
        <v>146</v>
      </c>
    </row>
    <row r="8" spans="1:5">
      <c r="A8" s="1" t="s">
        <v>273</v>
      </c>
      <c r="C8" s="3">
        <v>7289319</v>
      </c>
      <c r="E8" s="3">
        <v>4206678126</v>
      </c>
    </row>
    <row r="9" spans="1:5" ht="25.5" thickBot="1">
      <c r="A9" s="2" t="s">
        <v>168</v>
      </c>
      <c r="C9" s="10">
        <v>7289319</v>
      </c>
      <c r="E9" s="10">
        <v>4206678126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2"/>
  <sheetViews>
    <sheetView rightToLeft="1" topLeftCell="A47" workbookViewId="0">
      <selection activeCell="Y62" sqref="Y62"/>
    </sheetView>
  </sheetViews>
  <sheetFormatPr defaultRowHeight="24"/>
  <cols>
    <col min="1" max="1" width="32.1406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19" t="s">
        <v>277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6">
        <v>10899110</v>
      </c>
      <c r="D9" s="6"/>
      <c r="E9" s="6">
        <v>46002556225</v>
      </c>
      <c r="F9" s="6"/>
      <c r="G9" s="6">
        <v>34106251410.234001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10899110</v>
      </c>
      <c r="R9" s="6"/>
      <c r="S9" s="6">
        <v>3928</v>
      </c>
      <c r="T9" s="6"/>
      <c r="U9" s="6">
        <v>46002556225</v>
      </c>
      <c r="V9" s="6"/>
      <c r="W9" s="6">
        <v>42556974440.723999</v>
      </c>
      <c r="X9" s="6"/>
      <c r="Y9" s="8">
        <v>1.0249792546982019E-2</v>
      </c>
    </row>
    <row r="10" spans="1:25">
      <c r="A10" s="1" t="s">
        <v>16</v>
      </c>
      <c r="C10" s="6">
        <v>4180342</v>
      </c>
      <c r="D10" s="6"/>
      <c r="E10" s="6">
        <v>17352868284</v>
      </c>
      <c r="F10" s="6"/>
      <c r="G10" s="6">
        <v>28132524893.727001</v>
      </c>
      <c r="H10" s="6"/>
      <c r="I10" s="6">
        <v>814067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4994409</v>
      </c>
      <c r="R10" s="6"/>
      <c r="S10" s="6">
        <v>8220</v>
      </c>
      <c r="T10" s="6"/>
      <c r="U10" s="6">
        <v>17352868284</v>
      </c>
      <c r="V10" s="6"/>
      <c r="W10" s="6">
        <v>40809770430.219002</v>
      </c>
      <c r="X10" s="6"/>
      <c r="Y10" s="8">
        <v>9.8289807087279801E-3</v>
      </c>
    </row>
    <row r="11" spans="1:25">
      <c r="A11" s="1" t="s">
        <v>17</v>
      </c>
      <c r="C11" s="6">
        <v>720588</v>
      </c>
      <c r="D11" s="6"/>
      <c r="E11" s="6">
        <v>60740729195</v>
      </c>
      <c r="F11" s="6"/>
      <c r="G11" s="6">
        <v>53794167655.139999</v>
      </c>
      <c r="H11" s="6"/>
      <c r="I11" s="6">
        <v>0</v>
      </c>
      <c r="J11" s="6"/>
      <c r="K11" s="6">
        <v>0</v>
      </c>
      <c r="L11" s="6"/>
      <c r="M11" s="6">
        <v>-314042</v>
      </c>
      <c r="N11" s="6"/>
      <c r="O11" s="6">
        <v>26263240076</v>
      </c>
      <c r="P11" s="6"/>
      <c r="Q11" s="6">
        <v>406546</v>
      </c>
      <c r="R11" s="6"/>
      <c r="S11" s="6">
        <v>85450</v>
      </c>
      <c r="T11" s="6"/>
      <c r="U11" s="6">
        <v>34269097590</v>
      </c>
      <c r="V11" s="6"/>
      <c r="W11" s="6">
        <v>34532656533.584999</v>
      </c>
      <c r="X11" s="6"/>
      <c r="Y11" s="8">
        <v>8.317145901864725E-3</v>
      </c>
    </row>
    <row r="12" spans="1:25">
      <c r="A12" s="1" t="s">
        <v>18</v>
      </c>
      <c r="C12" s="6">
        <v>1098108</v>
      </c>
      <c r="D12" s="6"/>
      <c r="E12" s="6">
        <v>26111467296</v>
      </c>
      <c r="F12" s="6"/>
      <c r="G12" s="6">
        <v>36283928315.975998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1098108</v>
      </c>
      <c r="R12" s="6"/>
      <c r="S12" s="6">
        <v>46030</v>
      </c>
      <c r="T12" s="6"/>
      <c r="U12" s="6">
        <v>26111467296</v>
      </c>
      <c r="V12" s="6"/>
      <c r="W12" s="6">
        <v>50245163068.122002</v>
      </c>
      <c r="X12" s="6"/>
      <c r="Y12" s="8">
        <v>1.2101482887484416E-2</v>
      </c>
    </row>
    <row r="13" spans="1:25">
      <c r="A13" s="1" t="s">
        <v>19</v>
      </c>
      <c r="C13" s="6">
        <v>1848143</v>
      </c>
      <c r="D13" s="6"/>
      <c r="E13" s="6">
        <v>20638761735</v>
      </c>
      <c r="F13" s="6"/>
      <c r="G13" s="6">
        <v>19400267559.023998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1848143</v>
      </c>
      <c r="R13" s="6"/>
      <c r="S13" s="6">
        <v>14730</v>
      </c>
      <c r="T13" s="6"/>
      <c r="U13" s="6">
        <v>20638761735</v>
      </c>
      <c r="V13" s="6"/>
      <c r="W13" s="6">
        <v>27061168668.9795</v>
      </c>
      <c r="X13" s="6"/>
      <c r="Y13" s="8">
        <v>6.5176476613080072E-3</v>
      </c>
    </row>
    <row r="14" spans="1:25">
      <c r="A14" s="1" t="s">
        <v>20</v>
      </c>
      <c r="C14" s="6">
        <v>607227</v>
      </c>
      <c r="D14" s="6"/>
      <c r="E14" s="6">
        <v>73306958320</v>
      </c>
      <c r="F14" s="6"/>
      <c r="G14" s="6">
        <v>83479816110.104996</v>
      </c>
      <c r="H14" s="6"/>
      <c r="I14" s="6">
        <v>199969</v>
      </c>
      <c r="J14" s="6"/>
      <c r="K14" s="6">
        <v>34558032785</v>
      </c>
      <c r="L14" s="6"/>
      <c r="M14" s="6">
        <v>0</v>
      </c>
      <c r="N14" s="6"/>
      <c r="O14" s="6">
        <v>0</v>
      </c>
      <c r="P14" s="6"/>
      <c r="Q14" s="6">
        <v>807196</v>
      </c>
      <c r="R14" s="6"/>
      <c r="S14" s="6">
        <v>186500</v>
      </c>
      <c r="T14" s="6"/>
      <c r="U14" s="6">
        <v>107864991105</v>
      </c>
      <c r="V14" s="6"/>
      <c r="W14" s="6">
        <v>149646328778.70001</v>
      </c>
      <c r="X14" s="6"/>
      <c r="Y14" s="8">
        <v>3.6042125775072979E-2</v>
      </c>
    </row>
    <row r="15" spans="1:25">
      <c r="A15" s="1" t="s">
        <v>21</v>
      </c>
      <c r="C15" s="6">
        <v>1757001</v>
      </c>
      <c r="D15" s="6"/>
      <c r="E15" s="6">
        <v>26624726015</v>
      </c>
      <c r="F15" s="6"/>
      <c r="G15" s="6">
        <v>46767284843.126801</v>
      </c>
      <c r="H15" s="6"/>
      <c r="I15" s="6">
        <v>0</v>
      </c>
      <c r="J15" s="6"/>
      <c r="K15" s="6">
        <v>0</v>
      </c>
      <c r="L15" s="6"/>
      <c r="M15" s="6">
        <v>-282899</v>
      </c>
      <c r="N15" s="6"/>
      <c r="O15" s="6">
        <v>7615737463</v>
      </c>
      <c r="P15" s="6"/>
      <c r="Q15" s="6">
        <v>1474102</v>
      </c>
      <c r="R15" s="6"/>
      <c r="S15" s="6">
        <v>32230</v>
      </c>
      <c r="T15" s="6"/>
      <c r="U15" s="6">
        <v>22337814201</v>
      </c>
      <c r="V15" s="6"/>
      <c r="W15" s="6">
        <v>47227621130.612999</v>
      </c>
      <c r="X15" s="6"/>
      <c r="Y15" s="8">
        <v>1.1374711793727139E-2</v>
      </c>
    </row>
    <row r="16" spans="1:25">
      <c r="A16" s="1" t="s">
        <v>22</v>
      </c>
      <c r="C16" s="6">
        <v>894158</v>
      </c>
      <c r="D16" s="6"/>
      <c r="E16" s="6">
        <v>4253486838</v>
      </c>
      <c r="F16" s="6"/>
      <c r="G16" s="6">
        <v>2990939062.0634999</v>
      </c>
      <c r="H16" s="6"/>
      <c r="I16" s="6">
        <v>0</v>
      </c>
      <c r="J16" s="6"/>
      <c r="K16" s="6">
        <v>0</v>
      </c>
      <c r="L16" s="6"/>
      <c r="M16" s="6">
        <v>-894158</v>
      </c>
      <c r="N16" s="6"/>
      <c r="O16" s="6">
        <v>3677429270</v>
      </c>
      <c r="P16" s="6"/>
      <c r="Q16" s="6">
        <v>0</v>
      </c>
      <c r="R16" s="6"/>
      <c r="S16" s="6">
        <v>0</v>
      </c>
      <c r="T16" s="6"/>
      <c r="U16" s="6">
        <v>0</v>
      </c>
      <c r="V16" s="6"/>
      <c r="W16" s="6">
        <v>0</v>
      </c>
      <c r="X16" s="6"/>
      <c r="Y16" s="8">
        <v>0</v>
      </c>
    </row>
    <row r="17" spans="1:25">
      <c r="A17" s="1" t="s">
        <v>23</v>
      </c>
      <c r="C17" s="6">
        <v>3334314</v>
      </c>
      <c r="D17" s="6"/>
      <c r="E17" s="6">
        <v>62619983643</v>
      </c>
      <c r="F17" s="6"/>
      <c r="G17" s="6">
        <v>89126228224.412994</v>
      </c>
      <c r="H17" s="6"/>
      <c r="I17" s="6">
        <v>0</v>
      </c>
      <c r="J17" s="6"/>
      <c r="K17" s="6">
        <v>0</v>
      </c>
      <c r="L17" s="6"/>
      <c r="M17" s="6">
        <v>-919851</v>
      </c>
      <c r="N17" s="6"/>
      <c r="O17" s="6">
        <v>30106348943</v>
      </c>
      <c r="P17" s="6"/>
      <c r="Q17" s="6">
        <v>2414463</v>
      </c>
      <c r="R17" s="6"/>
      <c r="S17" s="6">
        <v>37490</v>
      </c>
      <c r="T17" s="6"/>
      <c r="U17" s="6">
        <v>45344749641</v>
      </c>
      <c r="V17" s="6"/>
      <c r="W17" s="6">
        <v>89979634473.673492</v>
      </c>
      <c r="X17" s="6"/>
      <c r="Y17" s="8">
        <v>2.1671479209430727E-2</v>
      </c>
    </row>
    <row r="18" spans="1:25">
      <c r="A18" s="1" t="s">
        <v>24</v>
      </c>
      <c r="C18" s="6">
        <v>1809682</v>
      </c>
      <c r="D18" s="6"/>
      <c r="E18" s="6">
        <v>21403109014</v>
      </c>
      <c r="F18" s="6"/>
      <c r="G18" s="6">
        <v>28998500000.652</v>
      </c>
      <c r="H18" s="6"/>
      <c r="I18" s="6">
        <v>0</v>
      </c>
      <c r="J18" s="6"/>
      <c r="K18" s="6">
        <v>0</v>
      </c>
      <c r="L18" s="6"/>
      <c r="M18" s="6">
        <v>-1809682</v>
      </c>
      <c r="N18" s="6"/>
      <c r="O18" s="6">
        <v>35122871840</v>
      </c>
      <c r="P18" s="6"/>
      <c r="Q18" s="6">
        <v>0</v>
      </c>
      <c r="R18" s="6"/>
      <c r="S18" s="6">
        <v>0</v>
      </c>
      <c r="T18" s="6"/>
      <c r="U18" s="6">
        <v>0</v>
      </c>
      <c r="V18" s="6"/>
      <c r="W18" s="6">
        <v>0</v>
      </c>
      <c r="X18" s="6"/>
      <c r="Y18" s="8">
        <v>0</v>
      </c>
    </row>
    <row r="19" spans="1:25">
      <c r="A19" s="1" t="s">
        <v>25</v>
      </c>
      <c r="C19" s="6">
        <v>19825641</v>
      </c>
      <c r="D19" s="6"/>
      <c r="E19" s="6">
        <v>66602786399</v>
      </c>
      <c r="F19" s="6"/>
      <c r="G19" s="6">
        <v>92389596508.202393</v>
      </c>
      <c r="H19" s="6"/>
      <c r="I19" s="6">
        <v>0</v>
      </c>
      <c r="J19" s="6"/>
      <c r="K19" s="6">
        <v>0</v>
      </c>
      <c r="L19" s="6"/>
      <c r="M19" s="6">
        <v>-6000000</v>
      </c>
      <c r="N19" s="6"/>
      <c r="O19" s="6">
        <v>33626874141</v>
      </c>
      <c r="P19" s="6"/>
      <c r="Q19" s="6">
        <v>13825641</v>
      </c>
      <c r="R19" s="6"/>
      <c r="S19" s="6">
        <v>6250</v>
      </c>
      <c r="T19" s="6"/>
      <c r="U19" s="6">
        <v>46446226596</v>
      </c>
      <c r="V19" s="6"/>
      <c r="W19" s="6">
        <v>85896115225.3125</v>
      </c>
      <c r="X19" s="6"/>
      <c r="Y19" s="8">
        <v>2.0687968851672407E-2</v>
      </c>
    </row>
    <row r="20" spans="1:25">
      <c r="A20" s="1" t="s">
        <v>26</v>
      </c>
      <c r="C20" s="6">
        <v>4075006</v>
      </c>
      <c r="D20" s="6"/>
      <c r="E20" s="6">
        <v>38237450342</v>
      </c>
      <c r="F20" s="6"/>
      <c r="G20" s="6">
        <v>39818967991.569</v>
      </c>
      <c r="H20" s="6"/>
      <c r="I20" s="6">
        <v>0</v>
      </c>
      <c r="J20" s="6"/>
      <c r="K20" s="6">
        <v>0</v>
      </c>
      <c r="L20" s="6"/>
      <c r="M20" s="6">
        <v>-4075006</v>
      </c>
      <c r="N20" s="6"/>
      <c r="O20" s="6">
        <v>44397971230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X20" s="6"/>
      <c r="Y20" s="8">
        <v>0</v>
      </c>
    </row>
    <row r="21" spans="1:25">
      <c r="A21" s="1" t="s">
        <v>27</v>
      </c>
      <c r="C21" s="6">
        <v>530917</v>
      </c>
      <c r="D21" s="6"/>
      <c r="E21" s="6">
        <v>14327379458</v>
      </c>
      <c r="F21" s="6"/>
      <c r="G21" s="6">
        <v>21178930299.7005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530917</v>
      </c>
      <c r="R21" s="6"/>
      <c r="S21" s="6">
        <v>40030</v>
      </c>
      <c r="T21" s="6"/>
      <c r="U21" s="6">
        <v>14327379458</v>
      </c>
      <c r="V21" s="6"/>
      <c r="W21" s="6">
        <v>21126154495.315498</v>
      </c>
      <c r="X21" s="6"/>
      <c r="Y21" s="8">
        <v>5.0882071326307293E-3</v>
      </c>
    </row>
    <row r="22" spans="1:25">
      <c r="A22" s="1" t="s">
        <v>28</v>
      </c>
      <c r="C22" s="6">
        <v>2073675</v>
      </c>
      <c r="D22" s="6"/>
      <c r="E22" s="6">
        <v>34740651956</v>
      </c>
      <c r="F22" s="6"/>
      <c r="G22" s="6">
        <v>27642524258.587502</v>
      </c>
      <c r="H22" s="6"/>
      <c r="I22" s="6">
        <v>0</v>
      </c>
      <c r="J22" s="6"/>
      <c r="K22" s="6">
        <v>0</v>
      </c>
      <c r="L22" s="6"/>
      <c r="M22" s="6">
        <v>-982267</v>
      </c>
      <c r="N22" s="6"/>
      <c r="O22" s="6">
        <v>14098754774</v>
      </c>
      <c r="P22" s="6"/>
      <c r="Q22" s="6">
        <v>1091408</v>
      </c>
      <c r="R22" s="6"/>
      <c r="S22" s="6">
        <v>15310</v>
      </c>
      <c r="T22" s="6"/>
      <c r="U22" s="6">
        <v>18284555422</v>
      </c>
      <c r="V22" s="6"/>
      <c r="W22" s="6">
        <v>16610035213.944</v>
      </c>
      <c r="X22" s="6"/>
      <c r="Y22" s="8">
        <v>4.0005056134365495E-3</v>
      </c>
    </row>
    <row r="23" spans="1:25">
      <c r="A23" s="1" t="s">
        <v>29</v>
      </c>
      <c r="C23" s="6">
        <v>2674684</v>
      </c>
      <c r="D23" s="6"/>
      <c r="E23" s="6">
        <v>32680353932</v>
      </c>
      <c r="F23" s="6"/>
      <c r="G23" s="6">
        <v>32144524829.118</v>
      </c>
      <c r="H23" s="6"/>
      <c r="I23" s="6">
        <v>1118112</v>
      </c>
      <c r="J23" s="6"/>
      <c r="K23" s="6">
        <v>14345438962</v>
      </c>
      <c r="L23" s="6"/>
      <c r="M23" s="6">
        <v>0</v>
      </c>
      <c r="N23" s="6"/>
      <c r="O23" s="6">
        <v>0</v>
      </c>
      <c r="P23" s="6"/>
      <c r="Q23" s="6">
        <v>3792796</v>
      </c>
      <c r="R23" s="6"/>
      <c r="S23" s="6">
        <v>13130</v>
      </c>
      <c r="T23" s="6"/>
      <c r="U23" s="6">
        <v>47025792894</v>
      </c>
      <c r="V23" s="6"/>
      <c r="W23" s="6">
        <v>49503104981.694</v>
      </c>
      <c r="X23" s="6"/>
      <c r="Y23" s="8">
        <v>1.1922759151982694E-2</v>
      </c>
    </row>
    <row r="24" spans="1:25">
      <c r="A24" s="1" t="s">
        <v>30</v>
      </c>
      <c r="C24" s="6">
        <v>4285975</v>
      </c>
      <c r="D24" s="6"/>
      <c r="E24" s="6">
        <v>81164347455</v>
      </c>
      <c r="F24" s="6"/>
      <c r="G24" s="6">
        <v>87765753044.25</v>
      </c>
      <c r="H24" s="6"/>
      <c r="I24" s="6">
        <v>0</v>
      </c>
      <c r="J24" s="6"/>
      <c r="K24" s="6">
        <v>0</v>
      </c>
      <c r="L24" s="6"/>
      <c r="M24" s="6">
        <v>-428598</v>
      </c>
      <c r="N24" s="6"/>
      <c r="O24" s="6">
        <v>11950641990</v>
      </c>
      <c r="P24" s="6"/>
      <c r="Q24" s="6">
        <v>3857377</v>
      </c>
      <c r="R24" s="6"/>
      <c r="S24" s="6">
        <v>28600</v>
      </c>
      <c r="T24" s="6"/>
      <c r="U24" s="6">
        <v>73047903240</v>
      </c>
      <c r="V24" s="6"/>
      <c r="W24" s="6">
        <v>109664572355.91</v>
      </c>
      <c r="X24" s="6"/>
      <c r="Y24" s="8">
        <v>2.6412571174842525E-2</v>
      </c>
    </row>
    <row r="25" spans="1:25">
      <c r="A25" s="1" t="s">
        <v>31</v>
      </c>
      <c r="C25" s="6">
        <v>185603029</v>
      </c>
      <c r="D25" s="6"/>
      <c r="E25" s="6">
        <v>95759048892</v>
      </c>
      <c r="F25" s="6"/>
      <c r="G25" s="6">
        <v>79703434502.258408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185603029</v>
      </c>
      <c r="R25" s="6"/>
      <c r="S25" s="6">
        <v>432</v>
      </c>
      <c r="T25" s="6"/>
      <c r="U25" s="6">
        <v>95759048892</v>
      </c>
      <c r="V25" s="6"/>
      <c r="W25" s="6">
        <v>79703434502.258408</v>
      </c>
      <c r="X25" s="6"/>
      <c r="Y25" s="8">
        <v>1.9196469666047516E-2</v>
      </c>
    </row>
    <row r="26" spans="1:25">
      <c r="A26" s="1" t="s">
        <v>32</v>
      </c>
      <c r="C26" s="6">
        <v>1308226</v>
      </c>
      <c r="D26" s="6"/>
      <c r="E26" s="6">
        <v>43168733990</v>
      </c>
      <c r="F26" s="6"/>
      <c r="G26" s="6">
        <v>42619387478.346901</v>
      </c>
      <c r="H26" s="6"/>
      <c r="I26" s="6">
        <v>0</v>
      </c>
      <c r="J26" s="6"/>
      <c r="K26" s="6">
        <v>0</v>
      </c>
      <c r="L26" s="6"/>
      <c r="M26" s="6">
        <v>-890978</v>
      </c>
      <c r="N26" s="6"/>
      <c r="O26" s="6">
        <v>30658084518</v>
      </c>
      <c r="P26" s="6"/>
      <c r="Q26" s="6">
        <v>417248</v>
      </c>
      <c r="R26" s="6"/>
      <c r="S26" s="6">
        <v>34490</v>
      </c>
      <c r="T26" s="6"/>
      <c r="U26" s="6">
        <v>13768315193</v>
      </c>
      <c r="V26" s="6"/>
      <c r="W26" s="6">
        <v>14305257763.056</v>
      </c>
      <c r="X26" s="6"/>
      <c r="Y26" s="8">
        <v>3.4454029293519862E-3</v>
      </c>
    </row>
    <row r="27" spans="1:25">
      <c r="A27" s="1" t="s">
        <v>33</v>
      </c>
      <c r="C27" s="6">
        <v>15891235</v>
      </c>
      <c r="D27" s="6"/>
      <c r="E27" s="6">
        <v>15942178158</v>
      </c>
      <c r="F27" s="6"/>
      <c r="G27" s="6">
        <v>14896271269.1003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15891235</v>
      </c>
      <c r="R27" s="6"/>
      <c r="S27" s="6">
        <v>1294</v>
      </c>
      <c r="T27" s="6"/>
      <c r="U27" s="6">
        <v>15942178158</v>
      </c>
      <c r="V27" s="6"/>
      <c r="W27" s="6">
        <v>20440906704.364498</v>
      </c>
      <c r="X27" s="6"/>
      <c r="Y27" s="8">
        <v>4.9231660837115105E-3</v>
      </c>
    </row>
    <row r="28" spans="1:25">
      <c r="A28" s="1" t="s">
        <v>34</v>
      </c>
      <c r="C28" s="6">
        <v>2615297</v>
      </c>
      <c r="D28" s="6"/>
      <c r="E28" s="6">
        <v>31672602469</v>
      </c>
      <c r="F28" s="6"/>
      <c r="G28" s="6">
        <v>27063251581.468498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2615297</v>
      </c>
      <c r="R28" s="6"/>
      <c r="S28" s="6">
        <v>14250</v>
      </c>
      <c r="T28" s="6"/>
      <c r="U28" s="6">
        <v>31672602469</v>
      </c>
      <c r="V28" s="6"/>
      <c r="W28" s="6">
        <v>37046237755.612503</v>
      </c>
      <c r="X28" s="6"/>
      <c r="Y28" s="8">
        <v>8.922538705614361E-3</v>
      </c>
    </row>
    <row r="29" spans="1:25">
      <c r="A29" s="1" t="s">
        <v>35</v>
      </c>
      <c r="C29" s="6">
        <v>9960161</v>
      </c>
      <c r="D29" s="6"/>
      <c r="E29" s="6">
        <v>36951236344</v>
      </c>
      <c r="F29" s="6"/>
      <c r="G29" s="6">
        <v>28722505219.987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9960161</v>
      </c>
      <c r="R29" s="6"/>
      <c r="S29" s="6">
        <v>3908</v>
      </c>
      <c r="T29" s="6"/>
      <c r="U29" s="6">
        <v>36951236344</v>
      </c>
      <c r="V29" s="6"/>
      <c r="W29" s="6">
        <v>38692709548.331398</v>
      </c>
      <c r="X29" s="6"/>
      <c r="Y29" s="8">
        <v>9.3190893188007419E-3</v>
      </c>
    </row>
    <row r="30" spans="1:25">
      <c r="A30" s="1" t="s">
        <v>36</v>
      </c>
      <c r="C30" s="6">
        <v>3021867</v>
      </c>
      <c r="D30" s="6"/>
      <c r="E30" s="6">
        <v>7603439971</v>
      </c>
      <c r="F30" s="6"/>
      <c r="G30" s="6">
        <v>12838612573.6299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3021867</v>
      </c>
      <c r="R30" s="6"/>
      <c r="S30" s="6">
        <v>5900</v>
      </c>
      <c r="T30" s="6"/>
      <c r="U30" s="6">
        <v>7603439971</v>
      </c>
      <c r="V30" s="6"/>
      <c r="W30" s="6">
        <v>17722932658.965</v>
      </c>
      <c r="X30" s="6"/>
      <c r="Y30" s="8">
        <v>4.2685455313921806E-3</v>
      </c>
    </row>
    <row r="31" spans="1:25">
      <c r="A31" s="1" t="s">
        <v>37</v>
      </c>
      <c r="C31" s="6">
        <v>4599170</v>
      </c>
      <c r="D31" s="6"/>
      <c r="E31" s="6">
        <v>33766527108</v>
      </c>
      <c r="F31" s="6"/>
      <c r="G31" s="6">
        <v>62679445706.834999</v>
      </c>
      <c r="H31" s="6"/>
      <c r="I31" s="6">
        <v>0</v>
      </c>
      <c r="J31" s="6"/>
      <c r="K31" s="6">
        <v>0</v>
      </c>
      <c r="L31" s="6"/>
      <c r="M31" s="6">
        <v>-800000</v>
      </c>
      <c r="N31" s="6"/>
      <c r="O31" s="6">
        <v>12668908978</v>
      </c>
      <c r="P31" s="6"/>
      <c r="Q31" s="6">
        <v>3799170</v>
      </c>
      <c r="R31" s="6"/>
      <c r="S31" s="6">
        <v>18470</v>
      </c>
      <c r="T31" s="6"/>
      <c r="U31" s="6">
        <v>27893027823</v>
      </c>
      <c r="V31" s="6"/>
      <c r="W31" s="6">
        <v>69753154414.095001</v>
      </c>
      <c r="X31" s="6"/>
      <c r="Y31" s="8">
        <v>1.6799957507268547E-2</v>
      </c>
    </row>
    <row r="32" spans="1:25">
      <c r="A32" s="1" t="s">
        <v>38</v>
      </c>
      <c r="C32" s="6">
        <v>1496022</v>
      </c>
      <c r="D32" s="6"/>
      <c r="E32" s="6">
        <v>15654103052</v>
      </c>
      <c r="F32" s="6"/>
      <c r="G32" s="6">
        <v>25965126882.486</v>
      </c>
      <c r="H32" s="6"/>
      <c r="I32" s="6">
        <v>0</v>
      </c>
      <c r="J32" s="6"/>
      <c r="K32" s="6">
        <v>0</v>
      </c>
      <c r="L32" s="6"/>
      <c r="M32" s="6">
        <v>-1496022</v>
      </c>
      <c r="N32" s="6"/>
      <c r="O32" s="6">
        <v>31292536242</v>
      </c>
      <c r="P32" s="6"/>
      <c r="Q32" s="6">
        <v>0</v>
      </c>
      <c r="R32" s="6"/>
      <c r="S32" s="6">
        <v>0</v>
      </c>
      <c r="T32" s="6"/>
      <c r="U32" s="6">
        <v>0</v>
      </c>
      <c r="V32" s="6"/>
      <c r="W32" s="6">
        <v>0</v>
      </c>
      <c r="X32" s="6"/>
      <c r="Y32" s="8">
        <v>0</v>
      </c>
    </row>
    <row r="33" spans="1:25">
      <c r="A33" s="1" t="s">
        <v>39</v>
      </c>
      <c r="C33" s="6">
        <v>3295081</v>
      </c>
      <c r="D33" s="6"/>
      <c r="E33" s="6">
        <v>56291884124</v>
      </c>
      <c r="F33" s="6"/>
      <c r="G33" s="6">
        <v>65083693576.153503</v>
      </c>
      <c r="H33" s="6"/>
      <c r="I33" s="6">
        <v>1213603</v>
      </c>
      <c r="J33" s="6"/>
      <c r="K33" s="6">
        <v>32704186047</v>
      </c>
      <c r="L33" s="6"/>
      <c r="M33" s="6">
        <v>0</v>
      </c>
      <c r="N33" s="6"/>
      <c r="O33" s="6">
        <v>0</v>
      </c>
      <c r="P33" s="6"/>
      <c r="Q33" s="6">
        <v>4508684</v>
      </c>
      <c r="R33" s="6"/>
      <c r="S33" s="6">
        <v>32410</v>
      </c>
      <c r="T33" s="6"/>
      <c r="U33" s="6">
        <v>88996070171</v>
      </c>
      <c r="V33" s="6"/>
      <c r="W33" s="6">
        <v>145256996071.78201</v>
      </c>
      <c r="X33" s="6"/>
      <c r="Y33" s="8">
        <v>3.4984960639232385E-2</v>
      </c>
    </row>
    <row r="34" spans="1:25">
      <c r="A34" s="1" t="s">
        <v>40</v>
      </c>
      <c r="C34" s="6">
        <v>2782019</v>
      </c>
      <c r="D34" s="6"/>
      <c r="E34" s="6">
        <v>39027833846</v>
      </c>
      <c r="F34" s="6"/>
      <c r="G34" s="6">
        <v>50525063581.5765</v>
      </c>
      <c r="H34" s="6"/>
      <c r="I34" s="6">
        <v>0</v>
      </c>
      <c r="J34" s="6"/>
      <c r="K34" s="6">
        <v>0</v>
      </c>
      <c r="L34" s="6"/>
      <c r="M34" s="6">
        <v>-307968</v>
      </c>
      <c r="N34" s="6"/>
      <c r="O34" s="6">
        <v>6441281890</v>
      </c>
      <c r="P34" s="6"/>
      <c r="Q34" s="6">
        <v>2474051</v>
      </c>
      <c r="R34" s="6"/>
      <c r="S34" s="6">
        <v>24800</v>
      </c>
      <c r="T34" s="6"/>
      <c r="U34" s="6">
        <v>34707473731</v>
      </c>
      <c r="V34" s="6"/>
      <c r="W34" s="6">
        <v>60991393834.440002</v>
      </c>
      <c r="X34" s="6"/>
      <c r="Y34" s="8">
        <v>1.4689698743152778E-2</v>
      </c>
    </row>
    <row r="35" spans="1:25">
      <c r="A35" s="1" t="s">
        <v>41</v>
      </c>
      <c r="C35" s="6">
        <v>292447</v>
      </c>
      <c r="D35" s="6"/>
      <c r="E35" s="6">
        <v>14170167643</v>
      </c>
      <c r="F35" s="6"/>
      <c r="G35" s="6">
        <v>14576045989.149</v>
      </c>
      <c r="H35" s="6"/>
      <c r="I35" s="6">
        <v>0</v>
      </c>
      <c r="J35" s="6"/>
      <c r="K35" s="6">
        <v>0</v>
      </c>
      <c r="L35" s="6"/>
      <c r="M35" s="6">
        <v>-292447</v>
      </c>
      <c r="N35" s="6"/>
      <c r="O35" s="6">
        <v>17370371640</v>
      </c>
      <c r="P35" s="6"/>
      <c r="Q35" s="6">
        <v>0</v>
      </c>
      <c r="R35" s="6"/>
      <c r="S35" s="6">
        <v>0</v>
      </c>
      <c r="T35" s="6"/>
      <c r="U35" s="6">
        <v>0</v>
      </c>
      <c r="V35" s="6"/>
      <c r="W35" s="6">
        <v>0</v>
      </c>
      <c r="X35" s="6"/>
      <c r="Y35" s="8">
        <v>0</v>
      </c>
    </row>
    <row r="36" spans="1:25">
      <c r="A36" s="1" t="s">
        <v>42</v>
      </c>
      <c r="C36" s="6">
        <v>22974565</v>
      </c>
      <c r="D36" s="6"/>
      <c r="E36" s="6">
        <v>90625480690</v>
      </c>
      <c r="F36" s="6"/>
      <c r="G36" s="6">
        <v>89410246714.248703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22974565</v>
      </c>
      <c r="R36" s="6"/>
      <c r="S36" s="6">
        <v>5335</v>
      </c>
      <c r="T36" s="6"/>
      <c r="U36" s="6">
        <v>90625480690</v>
      </c>
      <c r="V36" s="6"/>
      <c r="W36" s="6">
        <v>121840016914.564</v>
      </c>
      <c r="X36" s="6"/>
      <c r="Y36" s="8">
        <v>2.9345011333794798E-2</v>
      </c>
    </row>
    <row r="37" spans="1:25">
      <c r="A37" s="1" t="s">
        <v>43</v>
      </c>
      <c r="C37" s="6">
        <v>3130722</v>
      </c>
      <c r="D37" s="6"/>
      <c r="E37" s="6">
        <v>37595997990</v>
      </c>
      <c r="F37" s="6"/>
      <c r="G37" s="6">
        <v>58320645384.834</v>
      </c>
      <c r="H37" s="6"/>
      <c r="I37" s="6">
        <v>0</v>
      </c>
      <c r="J37" s="6"/>
      <c r="K37" s="6">
        <v>0</v>
      </c>
      <c r="L37" s="6"/>
      <c r="M37" s="6">
        <v>-537885</v>
      </c>
      <c r="N37" s="6"/>
      <c r="O37" s="6">
        <v>11652785326</v>
      </c>
      <c r="P37" s="6"/>
      <c r="Q37" s="6">
        <v>2592837</v>
      </c>
      <c r="R37" s="6"/>
      <c r="S37" s="6">
        <v>22720</v>
      </c>
      <c r="T37" s="6"/>
      <c r="U37" s="6">
        <v>31136681779</v>
      </c>
      <c r="V37" s="6"/>
      <c r="W37" s="6">
        <v>58558746562.991997</v>
      </c>
      <c r="X37" s="6"/>
      <c r="Y37" s="8">
        <v>1.4103798777283407E-2</v>
      </c>
    </row>
    <row r="38" spans="1:25">
      <c r="A38" s="1" t="s">
        <v>44</v>
      </c>
      <c r="C38" s="6">
        <v>2237003</v>
      </c>
      <c r="D38" s="6"/>
      <c r="E38" s="6">
        <v>26835861240</v>
      </c>
      <c r="F38" s="6"/>
      <c r="G38" s="6">
        <v>38892387634.303497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2237003</v>
      </c>
      <c r="R38" s="6"/>
      <c r="S38" s="6">
        <v>19370</v>
      </c>
      <c r="T38" s="6"/>
      <c r="U38" s="6">
        <v>26835861240</v>
      </c>
      <c r="V38" s="6"/>
      <c r="W38" s="6">
        <v>43072930158.745499</v>
      </c>
      <c r="X38" s="6"/>
      <c r="Y38" s="8">
        <v>1.0374059817920549E-2</v>
      </c>
    </row>
    <row r="39" spans="1:25">
      <c r="A39" s="1" t="s">
        <v>45</v>
      </c>
      <c r="C39" s="6">
        <v>15979368</v>
      </c>
      <c r="D39" s="6"/>
      <c r="E39" s="6">
        <v>59707804729</v>
      </c>
      <c r="F39" s="6"/>
      <c r="G39" s="6">
        <v>50480276036.551201</v>
      </c>
      <c r="H39" s="6"/>
      <c r="I39" s="6">
        <v>0</v>
      </c>
      <c r="J39" s="6"/>
      <c r="K39" s="6">
        <v>0</v>
      </c>
      <c r="L39" s="6"/>
      <c r="M39" s="6">
        <v>-1299274</v>
      </c>
      <c r="N39" s="6"/>
      <c r="O39" s="6">
        <v>4895676864</v>
      </c>
      <c r="P39" s="6"/>
      <c r="Q39" s="6">
        <v>14680094</v>
      </c>
      <c r="R39" s="6"/>
      <c r="S39" s="6">
        <v>4062</v>
      </c>
      <c r="T39" s="6"/>
      <c r="U39" s="6">
        <v>54852994560</v>
      </c>
      <c r="V39" s="6"/>
      <c r="W39" s="6">
        <v>59275740104.123398</v>
      </c>
      <c r="X39" s="6"/>
      <c r="Y39" s="8">
        <v>1.4276485749294517E-2</v>
      </c>
    </row>
    <row r="40" spans="1:25">
      <c r="A40" s="1" t="s">
        <v>46</v>
      </c>
      <c r="C40" s="6">
        <v>856681</v>
      </c>
      <c r="D40" s="6"/>
      <c r="E40" s="6">
        <v>14275732634</v>
      </c>
      <c r="F40" s="6"/>
      <c r="G40" s="6">
        <v>9094914429.1739998</v>
      </c>
      <c r="H40" s="6"/>
      <c r="I40" s="6">
        <v>0</v>
      </c>
      <c r="J40" s="6"/>
      <c r="K40" s="6">
        <v>0</v>
      </c>
      <c r="L40" s="6"/>
      <c r="M40" s="6">
        <v>-205</v>
      </c>
      <c r="N40" s="6"/>
      <c r="O40" s="6">
        <v>2484085</v>
      </c>
      <c r="P40" s="6"/>
      <c r="Q40" s="6">
        <v>856476</v>
      </c>
      <c r="R40" s="6"/>
      <c r="S40" s="6">
        <v>12760</v>
      </c>
      <c r="T40" s="6"/>
      <c r="U40" s="6">
        <v>14272316514</v>
      </c>
      <c r="V40" s="6"/>
      <c r="W40" s="6">
        <v>10863608389.128</v>
      </c>
      <c r="X40" s="6"/>
      <c r="Y40" s="8">
        <v>2.6164861051226835E-3</v>
      </c>
    </row>
    <row r="41" spans="1:25">
      <c r="A41" s="1" t="s">
        <v>47</v>
      </c>
      <c r="C41" s="6">
        <v>1687500</v>
      </c>
      <c r="D41" s="6"/>
      <c r="E41" s="6">
        <v>6435212872</v>
      </c>
      <c r="F41" s="6"/>
      <c r="G41" s="6">
        <v>6906100246.875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1687500</v>
      </c>
      <c r="R41" s="6"/>
      <c r="S41" s="6">
        <v>4117</v>
      </c>
      <c r="T41" s="6"/>
      <c r="U41" s="6">
        <v>6435212872</v>
      </c>
      <c r="V41" s="6"/>
      <c r="W41" s="6">
        <v>6906100246.875</v>
      </c>
      <c r="X41" s="6"/>
      <c r="Y41" s="8">
        <v>1.6633253601645327E-3</v>
      </c>
    </row>
    <row r="42" spans="1:25">
      <c r="A42" s="1" t="s">
        <v>48</v>
      </c>
      <c r="C42" s="6">
        <v>21612882</v>
      </c>
      <c r="D42" s="6"/>
      <c r="E42" s="6">
        <v>119812522707</v>
      </c>
      <c r="F42" s="6"/>
      <c r="G42" s="6">
        <v>137929111960.48199</v>
      </c>
      <c r="H42" s="6"/>
      <c r="I42" s="6">
        <v>10860039</v>
      </c>
      <c r="J42" s="6"/>
      <c r="K42" s="6">
        <v>0</v>
      </c>
      <c r="L42" s="6"/>
      <c r="M42" s="6">
        <v>-295027</v>
      </c>
      <c r="N42" s="6"/>
      <c r="O42" s="6">
        <v>2331039590</v>
      </c>
      <c r="P42" s="6"/>
      <c r="Q42" s="6">
        <v>32177894</v>
      </c>
      <c r="R42" s="6"/>
      <c r="S42" s="6">
        <v>5890</v>
      </c>
      <c r="T42" s="6"/>
      <c r="U42" s="6">
        <v>118177019902</v>
      </c>
      <c r="V42" s="6"/>
      <c r="W42" s="6">
        <v>188400105275.823</v>
      </c>
      <c r="X42" s="6"/>
      <c r="Y42" s="8">
        <v>4.5375922989931101E-2</v>
      </c>
    </row>
    <row r="43" spans="1:25">
      <c r="A43" s="1" t="s">
        <v>49</v>
      </c>
      <c r="C43" s="6">
        <v>35</v>
      </c>
      <c r="D43" s="6"/>
      <c r="E43" s="6">
        <v>499545</v>
      </c>
      <c r="F43" s="6"/>
      <c r="G43" s="6">
        <v>494390.76750000002</v>
      </c>
      <c r="H43" s="6"/>
      <c r="I43" s="6">
        <v>0</v>
      </c>
      <c r="J43" s="6"/>
      <c r="K43" s="6">
        <v>0</v>
      </c>
      <c r="L43" s="6"/>
      <c r="M43" s="6">
        <v>-35</v>
      </c>
      <c r="N43" s="6"/>
      <c r="O43" s="6">
        <v>595638</v>
      </c>
      <c r="P43" s="6"/>
      <c r="Q43" s="6">
        <v>0</v>
      </c>
      <c r="R43" s="6"/>
      <c r="S43" s="6">
        <v>0</v>
      </c>
      <c r="T43" s="6"/>
      <c r="U43" s="6">
        <v>0</v>
      </c>
      <c r="V43" s="6"/>
      <c r="W43" s="6">
        <v>0</v>
      </c>
      <c r="X43" s="6"/>
      <c r="Y43" s="8">
        <v>0</v>
      </c>
    </row>
    <row r="44" spans="1:25">
      <c r="A44" s="1" t="s">
        <v>50</v>
      </c>
      <c r="C44" s="6">
        <v>7000000</v>
      </c>
      <c r="D44" s="6"/>
      <c r="E44" s="6">
        <v>53249369600</v>
      </c>
      <c r="F44" s="6"/>
      <c r="G44" s="6">
        <v>60398478000</v>
      </c>
      <c r="H44" s="6"/>
      <c r="I44" s="6">
        <v>0</v>
      </c>
      <c r="J44" s="6"/>
      <c r="K44" s="6">
        <v>0</v>
      </c>
      <c r="L44" s="6"/>
      <c r="M44" s="6">
        <v>-446761</v>
      </c>
      <c r="N44" s="6"/>
      <c r="O44" s="6">
        <v>4970190731</v>
      </c>
      <c r="P44" s="6"/>
      <c r="Q44" s="6">
        <v>6553239</v>
      </c>
      <c r="R44" s="6"/>
      <c r="S44" s="6">
        <v>11730</v>
      </c>
      <c r="T44" s="6"/>
      <c r="U44" s="6">
        <v>49850835084</v>
      </c>
      <c r="V44" s="6"/>
      <c r="W44" s="6">
        <v>76412119983.8535</v>
      </c>
      <c r="X44" s="6"/>
      <c r="Y44" s="8">
        <v>1.8403760798373924E-2</v>
      </c>
    </row>
    <row r="45" spans="1:25">
      <c r="A45" s="1" t="s">
        <v>51</v>
      </c>
      <c r="C45" s="6">
        <v>3000000</v>
      </c>
      <c r="D45" s="6"/>
      <c r="E45" s="6">
        <v>53551580724</v>
      </c>
      <c r="F45" s="6"/>
      <c r="G45" s="6">
        <v>55807955100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3000000</v>
      </c>
      <c r="R45" s="6"/>
      <c r="S45" s="6">
        <v>25350</v>
      </c>
      <c r="T45" s="6"/>
      <c r="U45" s="6">
        <v>53551580724</v>
      </c>
      <c r="V45" s="6"/>
      <c r="W45" s="6">
        <v>75597502500</v>
      </c>
      <c r="X45" s="6"/>
      <c r="Y45" s="8">
        <v>1.8207561225345708E-2</v>
      </c>
    </row>
    <row r="46" spans="1:25">
      <c r="A46" s="1" t="s">
        <v>52</v>
      </c>
      <c r="C46" s="6">
        <v>4737710</v>
      </c>
      <c r="D46" s="6"/>
      <c r="E46" s="6">
        <v>53116892136</v>
      </c>
      <c r="F46" s="6"/>
      <c r="G46" s="6">
        <v>45023017179.779999</v>
      </c>
      <c r="H46" s="6"/>
      <c r="I46" s="6">
        <v>0</v>
      </c>
      <c r="J46" s="6"/>
      <c r="K46" s="6">
        <v>0</v>
      </c>
      <c r="L46" s="6"/>
      <c r="M46" s="6">
        <v>-4737710</v>
      </c>
      <c r="N46" s="6"/>
      <c r="O46" s="6">
        <v>57873264177</v>
      </c>
      <c r="P46" s="6"/>
      <c r="Q46" s="6">
        <v>0</v>
      </c>
      <c r="R46" s="6"/>
      <c r="S46" s="6">
        <v>0</v>
      </c>
      <c r="T46" s="6"/>
      <c r="U46" s="6">
        <v>0</v>
      </c>
      <c r="V46" s="6"/>
      <c r="W46" s="6">
        <v>0</v>
      </c>
      <c r="X46" s="6"/>
      <c r="Y46" s="8">
        <v>0</v>
      </c>
    </row>
    <row r="47" spans="1:25">
      <c r="A47" s="1" t="s">
        <v>53</v>
      </c>
      <c r="C47" s="6">
        <v>1965668</v>
      </c>
      <c r="D47" s="6"/>
      <c r="E47" s="6">
        <v>34388658306</v>
      </c>
      <c r="F47" s="6"/>
      <c r="G47" s="6">
        <v>34937024284.152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1965668</v>
      </c>
      <c r="R47" s="6"/>
      <c r="S47" s="6">
        <v>22680</v>
      </c>
      <c r="T47" s="6"/>
      <c r="U47" s="6">
        <v>34388658306</v>
      </c>
      <c r="V47" s="6"/>
      <c r="W47" s="6">
        <v>44316091206.071999</v>
      </c>
      <c r="X47" s="6"/>
      <c r="Y47" s="8">
        <v>1.0673473556914932E-2</v>
      </c>
    </row>
    <row r="48" spans="1:25">
      <c r="A48" s="1" t="s">
        <v>54</v>
      </c>
      <c r="C48" s="6">
        <v>1891814</v>
      </c>
      <c r="D48" s="6"/>
      <c r="E48" s="6">
        <v>38488496596</v>
      </c>
      <c r="F48" s="6"/>
      <c r="G48" s="6">
        <v>53069338483.073997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1891814</v>
      </c>
      <c r="R48" s="6"/>
      <c r="S48" s="6">
        <v>37330</v>
      </c>
      <c r="T48" s="6"/>
      <c r="U48" s="6">
        <v>38488496596</v>
      </c>
      <c r="V48" s="6"/>
      <c r="W48" s="6">
        <v>70201219191.110992</v>
      </c>
      <c r="X48" s="6"/>
      <c r="Y48" s="8">
        <v>1.690787333240364E-2</v>
      </c>
    </row>
    <row r="49" spans="1:25">
      <c r="A49" s="1" t="s">
        <v>55</v>
      </c>
      <c r="C49" s="6">
        <v>3738128</v>
      </c>
      <c r="D49" s="6"/>
      <c r="E49" s="6">
        <v>70371778360</v>
      </c>
      <c r="F49" s="6"/>
      <c r="G49" s="6">
        <v>60197355442.080002</v>
      </c>
      <c r="H49" s="6"/>
      <c r="I49" s="6">
        <v>147037</v>
      </c>
      <c r="J49" s="6"/>
      <c r="K49" s="6">
        <v>2805979759</v>
      </c>
      <c r="L49" s="6"/>
      <c r="M49" s="6">
        <v>0</v>
      </c>
      <c r="N49" s="6"/>
      <c r="O49" s="6">
        <v>0</v>
      </c>
      <c r="P49" s="6"/>
      <c r="Q49" s="6">
        <v>3885165</v>
      </c>
      <c r="R49" s="6"/>
      <c r="S49" s="6">
        <v>20450</v>
      </c>
      <c r="T49" s="6"/>
      <c r="U49" s="6">
        <v>73177758119</v>
      </c>
      <c r="V49" s="6"/>
      <c r="W49" s="6">
        <v>78978887085.712494</v>
      </c>
      <c r="X49" s="6"/>
      <c r="Y49" s="8">
        <v>1.9021963352860442E-2</v>
      </c>
    </row>
    <row r="50" spans="1:25">
      <c r="A50" s="1" t="s">
        <v>56</v>
      </c>
      <c r="C50" s="6">
        <v>643867</v>
      </c>
      <c r="D50" s="6"/>
      <c r="E50" s="6">
        <v>18136358240</v>
      </c>
      <c r="F50" s="6"/>
      <c r="G50" s="6">
        <v>40418272853.752502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643867</v>
      </c>
      <c r="R50" s="6"/>
      <c r="S50" s="6">
        <v>80650</v>
      </c>
      <c r="T50" s="6"/>
      <c r="U50" s="6">
        <v>18136358240</v>
      </c>
      <c r="V50" s="6"/>
      <c r="W50" s="6">
        <v>51618902702.377502</v>
      </c>
      <c r="X50" s="6"/>
      <c r="Y50" s="8">
        <v>1.2432346311158908E-2</v>
      </c>
    </row>
    <row r="51" spans="1:25">
      <c r="A51" s="1" t="s">
        <v>57</v>
      </c>
      <c r="C51" s="6">
        <v>3062244</v>
      </c>
      <c r="D51" s="6"/>
      <c r="E51" s="6">
        <v>60876386588</v>
      </c>
      <c r="F51" s="6"/>
      <c r="G51" s="6">
        <v>54488023302.779999</v>
      </c>
      <c r="H51" s="6"/>
      <c r="I51" s="6">
        <v>0</v>
      </c>
      <c r="J51" s="6"/>
      <c r="K51" s="6">
        <v>0</v>
      </c>
      <c r="L51" s="6"/>
      <c r="M51" s="6">
        <v>-621392</v>
      </c>
      <c r="N51" s="6"/>
      <c r="O51" s="6">
        <v>12207519580</v>
      </c>
      <c r="P51" s="6"/>
      <c r="Q51" s="6">
        <v>2440852</v>
      </c>
      <c r="R51" s="6"/>
      <c r="S51" s="6">
        <v>21950</v>
      </c>
      <c r="T51" s="6"/>
      <c r="U51" s="6">
        <v>48523321443</v>
      </c>
      <c r="V51" s="6"/>
      <c r="W51" s="6">
        <v>53257920026.669998</v>
      </c>
      <c r="X51" s="6"/>
      <c r="Y51" s="8">
        <v>1.282710152521453E-2</v>
      </c>
    </row>
    <row r="52" spans="1:25">
      <c r="A52" s="1" t="s">
        <v>58</v>
      </c>
      <c r="C52" s="6">
        <v>11250000</v>
      </c>
      <c r="D52" s="6"/>
      <c r="E52" s="6">
        <v>35109227059</v>
      </c>
      <c r="F52" s="6"/>
      <c r="G52" s="6">
        <v>43244902687.5</v>
      </c>
      <c r="H52" s="6"/>
      <c r="I52" s="6">
        <v>0</v>
      </c>
      <c r="J52" s="6"/>
      <c r="K52" s="6">
        <v>0</v>
      </c>
      <c r="L52" s="6"/>
      <c r="M52" s="6">
        <v>-1322636</v>
      </c>
      <c r="N52" s="6"/>
      <c r="O52" s="6">
        <v>6108972127</v>
      </c>
      <c r="P52" s="6"/>
      <c r="Q52" s="6">
        <v>9927364</v>
      </c>
      <c r="R52" s="6"/>
      <c r="S52" s="6">
        <v>5399</v>
      </c>
      <c r="T52" s="6"/>
      <c r="U52" s="6">
        <v>30981517936</v>
      </c>
      <c r="V52" s="6"/>
      <c r="W52" s="6">
        <v>53278931098.495796</v>
      </c>
      <c r="X52" s="6"/>
      <c r="Y52" s="8">
        <v>1.2832162014834255E-2</v>
      </c>
    </row>
    <row r="53" spans="1:25">
      <c r="A53" s="1" t="s">
        <v>59</v>
      </c>
      <c r="C53" s="6">
        <v>2317611</v>
      </c>
      <c r="D53" s="6"/>
      <c r="E53" s="6">
        <v>36329903632</v>
      </c>
      <c r="F53" s="6"/>
      <c r="G53" s="6">
        <v>34511241793.959</v>
      </c>
      <c r="H53" s="6"/>
      <c r="I53" s="6">
        <v>458156</v>
      </c>
      <c r="J53" s="6"/>
      <c r="K53" s="6">
        <v>7566589221</v>
      </c>
      <c r="L53" s="6"/>
      <c r="M53" s="6">
        <v>-930085</v>
      </c>
      <c r="N53" s="6"/>
      <c r="O53" s="6">
        <v>16176247158</v>
      </c>
      <c r="P53" s="6"/>
      <c r="Q53" s="6">
        <v>1845682</v>
      </c>
      <c r="R53" s="6"/>
      <c r="S53" s="6">
        <v>20300</v>
      </c>
      <c r="T53" s="6"/>
      <c r="U53" s="6">
        <v>29187956605</v>
      </c>
      <c r="V53" s="6"/>
      <c r="W53" s="6">
        <v>37244413899.629997</v>
      </c>
      <c r="X53" s="6"/>
      <c r="Y53" s="8">
        <v>8.9702691749589201E-3</v>
      </c>
    </row>
    <row r="54" spans="1:25">
      <c r="A54" s="1" t="s">
        <v>60</v>
      </c>
      <c r="C54" s="6">
        <v>2000000</v>
      </c>
      <c r="D54" s="6"/>
      <c r="E54" s="6">
        <v>29489671175</v>
      </c>
      <c r="F54" s="6"/>
      <c r="G54" s="6">
        <v>41650695000</v>
      </c>
      <c r="H54" s="6"/>
      <c r="I54" s="6">
        <v>0</v>
      </c>
      <c r="J54" s="6"/>
      <c r="K54" s="6">
        <v>0</v>
      </c>
      <c r="L54" s="6"/>
      <c r="M54" s="6">
        <v>-217748</v>
      </c>
      <c r="N54" s="6"/>
      <c r="O54" s="6">
        <v>4980569724</v>
      </c>
      <c r="P54" s="6"/>
      <c r="Q54" s="6">
        <v>1782252</v>
      </c>
      <c r="R54" s="6"/>
      <c r="S54" s="6">
        <v>24710</v>
      </c>
      <c r="T54" s="6"/>
      <c r="U54" s="6">
        <v>26279012716</v>
      </c>
      <c r="V54" s="6"/>
      <c r="W54" s="6">
        <v>43777412210.825996</v>
      </c>
      <c r="X54" s="6"/>
      <c r="Y54" s="8">
        <v>1.0543733413889051E-2</v>
      </c>
    </row>
    <row r="55" spans="1:25">
      <c r="A55" s="1" t="s">
        <v>61</v>
      </c>
      <c r="C55" s="6">
        <v>1128722</v>
      </c>
      <c r="D55" s="6"/>
      <c r="E55" s="6">
        <v>36328303664</v>
      </c>
      <c r="F55" s="6"/>
      <c r="G55" s="6">
        <v>34591448189.403</v>
      </c>
      <c r="H55" s="6"/>
      <c r="I55" s="6">
        <v>51586</v>
      </c>
      <c r="J55" s="6"/>
      <c r="K55" s="6">
        <v>1809940901</v>
      </c>
      <c r="L55" s="6"/>
      <c r="M55" s="6">
        <v>0</v>
      </c>
      <c r="N55" s="6"/>
      <c r="O55" s="6">
        <v>0</v>
      </c>
      <c r="P55" s="6"/>
      <c r="Q55" s="6">
        <v>1180308</v>
      </c>
      <c r="R55" s="6"/>
      <c r="S55" s="6">
        <v>35150</v>
      </c>
      <c r="T55" s="6"/>
      <c r="U55" s="6">
        <v>38138244565</v>
      </c>
      <c r="V55" s="6"/>
      <c r="W55" s="6">
        <v>41240973634.110001</v>
      </c>
      <c r="X55" s="6"/>
      <c r="Y55" s="8">
        <v>9.9328354456673477E-3</v>
      </c>
    </row>
    <row r="56" spans="1:25">
      <c r="A56" s="1" t="s">
        <v>62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v>6500000</v>
      </c>
      <c r="J56" s="6"/>
      <c r="K56" s="6">
        <v>39367213001</v>
      </c>
      <c r="L56" s="6"/>
      <c r="M56" s="6">
        <v>0</v>
      </c>
      <c r="N56" s="6"/>
      <c r="O56" s="6">
        <v>0</v>
      </c>
      <c r="P56" s="6"/>
      <c r="Q56" s="6">
        <v>6500000</v>
      </c>
      <c r="R56" s="6"/>
      <c r="S56" s="6">
        <v>6490</v>
      </c>
      <c r="T56" s="6"/>
      <c r="U56" s="6">
        <v>39367213001</v>
      </c>
      <c r="V56" s="6"/>
      <c r="W56" s="6">
        <v>41933999250</v>
      </c>
      <c r="X56" s="6"/>
      <c r="Y56" s="8">
        <v>1.0099749773717404E-2</v>
      </c>
    </row>
    <row r="57" spans="1:25">
      <c r="A57" s="1" t="s">
        <v>63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v>1000000</v>
      </c>
      <c r="J57" s="6"/>
      <c r="K57" s="6">
        <v>41248242880</v>
      </c>
      <c r="L57" s="6"/>
      <c r="M57" s="6">
        <v>0</v>
      </c>
      <c r="N57" s="6"/>
      <c r="O57" s="6">
        <v>0</v>
      </c>
      <c r="P57" s="6"/>
      <c r="Q57" s="6">
        <v>1000000</v>
      </c>
      <c r="R57" s="6"/>
      <c r="S57" s="6">
        <v>46010</v>
      </c>
      <c r="T57" s="6"/>
      <c r="U57" s="6">
        <v>41248242880</v>
      </c>
      <c r="V57" s="6"/>
      <c r="W57" s="6">
        <v>45736240500</v>
      </c>
      <c r="X57" s="6"/>
      <c r="Y57" s="8">
        <v>1.1015514687418225E-2</v>
      </c>
    </row>
    <row r="58" spans="1:25">
      <c r="A58" s="1" t="s">
        <v>64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v>2497095</v>
      </c>
      <c r="J58" s="6"/>
      <c r="K58" s="6">
        <v>135357775961</v>
      </c>
      <c r="L58" s="6"/>
      <c r="M58" s="6">
        <v>0</v>
      </c>
      <c r="N58" s="6"/>
      <c r="O58" s="6">
        <v>0</v>
      </c>
      <c r="P58" s="6"/>
      <c r="Q58" s="6">
        <v>2497095</v>
      </c>
      <c r="R58" s="6"/>
      <c r="S58" s="6">
        <v>60500</v>
      </c>
      <c r="T58" s="6"/>
      <c r="U58" s="6">
        <v>135357775961</v>
      </c>
      <c r="V58" s="6"/>
      <c r="W58" s="6">
        <v>150175355727.375</v>
      </c>
      <c r="X58" s="6"/>
      <c r="Y58" s="8">
        <v>3.6169541235099023E-2</v>
      </c>
    </row>
    <row r="59" spans="1:25" ht="24.75" thickBot="1">
      <c r="E59" s="7">
        <f>SUM(E9:E58)</f>
        <v>1891541110191</v>
      </c>
      <c r="G59" s="7">
        <f>SUM(SUM(G9:G58))</f>
        <v>2098064972480.5962</v>
      </c>
      <c r="K59" s="7">
        <f>SUM(K9:K58)</f>
        <v>309763399517</v>
      </c>
      <c r="O59" s="7">
        <f>SUM(O9:O58)</f>
        <v>426490397995</v>
      </c>
      <c r="U59" s="7">
        <f>SUM(U9:U58)</f>
        <v>1871360096172</v>
      </c>
      <c r="W59" s="7">
        <f>SUM(SUM(SUM(SUM(W9:W58))))</f>
        <v>2601459539718.1807</v>
      </c>
      <c r="Y59" s="9">
        <f>SUM(Y9:Y58)</f>
        <v>0.62655818351510284</v>
      </c>
    </row>
    <row r="60" spans="1:25" ht="24.75" thickTop="1"/>
    <row r="61" spans="1:25">
      <c r="Y61" s="3"/>
    </row>
    <row r="62" spans="1:25">
      <c r="Y62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6"/>
  <sheetViews>
    <sheetView rightToLeft="1" topLeftCell="J1" zoomScaleNormal="100" workbookViewId="0">
      <selection activeCell="AA35" sqref="AA34:AM35"/>
    </sheetView>
  </sheetViews>
  <sheetFormatPr defaultRowHeight="24"/>
  <cols>
    <col min="1" max="1" width="32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9" t="s">
        <v>66</v>
      </c>
      <c r="B6" s="19" t="s">
        <v>66</v>
      </c>
      <c r="C6" s="19" t="s">
        <v>66</v>
      </c>
      <c r="D6" s="19" t="s">
        <v>66</v>
      </c>
      <c r="E6" s="19" t="s">
        <v>66</v>
      </c>
      <c r="F6" s="19" t="s">
        <v>66</v>
      </c>
      <c r="G6" s="19" t="s">
        <v>66</v>
      </c>
      <c r="H6" s="19" t="s">
        <v>66</v>
      </c>
      <c r="I6" s="19" t="s">
        <v>66</v>
      </c>
      <c r="J6" s="19" t="s">
        <v>66</v>
      </c>
      <c r="K6" s="19" t="s">
        <v>66</v>
      </c>
      <c r="L6" s="19" t="s">
        <v>66</v>
      </c>
      <c r="M6" s="19" t="s">
        <v>66</v>
      </c>
      <c r="O6" s="19" t="s">
        <v>4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8" t="s">
        <v>67</v>
      </c>
      <c r="C7" s="18" t="s">
        <v>68</v>
      </c>
      <c r="E7" s="18" t="s">
        <v>69</v>
      </c>
      <c r="G7" s="18" t="s">
        <v>70</v>
      </c>
      <c r="I7" s="18" t="s">
        <v>71</v>
      </c>
      <c r="K7" s="18" t="s">
        <v>72</v>
      </c>
      <c r="M7" s="18" t="s">
        <v>65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73</v>
      </c>
      <c r="AG7" s="18" t="s">
        <v>8</v>
      </c>
      <c r="AI7" s="18" t="s">
        <v>9</v>
      </c>
      <c r="AK7" s="18" t="s">
        <v>13</v>
      </c>
    </row>
    <row r="8" spans="1:37" ht="24.75">
      <c r="A8" s="19" t="s">
        <v>67</v>
      </c>
      <c r="C8" s="19" t="s">
        <v>68</v>
      </c>
      <c r="E8" s="19" t="s">
        <v>69</v>
      </c>
      <c r="G8" s="19" t="s">
        <v>70</v>
      </c>
      <c r="I8" s="19" t="s">
        <v>71</v>
      </c>
      <c r="K8" s="19" t="s">
        <v>72</v>
      </c>
      <c r="M8" s="19" t="s">
        <v>65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73</v>
      </c>
      <c r="AG8" s="19" t="s">
        <v>8</v>
      </c>
      <c r="AI8" s="19" t="s">
        <v>9</v>
      </c>
      <c r="AK8" s="19" t="s">
        <v>13</v>
      </c>
    </row>
    <row r="9" spans="1:37">
      <c r="A9" s="1" t="s">
        <v>74</v>
      </c>
      <c r="C9" s="4" t="s">
        <v>75</v>
      </c>
      <c r="D9" s="4"/>
      <c r="E9" s="4" t="s">
        <v>75</v>
      </c>
      <c r="F9" s="4"/>
      <c r="G9" s="4" t="s">
        <v>76</v>
      </c>
      <c r="H9" s="4"/>
      <c r="I9" s="4" t="s">
        <v>77</v>
      </c>
      <c r="J9" s="4"/>
      <c r="K9" s="5">
        <v>0</v>
      </c>
      <c r="L9" s="4"/>
      <c r="M9" s="5">
        <v>0</v>
      </c>
      <c r="N9" s="4"/>
      <c r="O9" s="5">
        <v>400</v>
      </c>
      <c r="P9" s="4"/>
      <c r="Q9" s="5">
        <v>248845095</v>
      </c>
      <c r="R9" s="4"/>
      <c r="S9" s="5">
        <v>247347160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400</v>
      </c>
      <c r="AD9" s="4"/>
      <c r="AE9" s="5">
        <v>644210</v>
      </c>
      <c r="AF9" s="4"/>
      <c r="AG9" s="5">
        <v>248845095</v>
      </c>
      <c r="AH9" s="4"/>
      <c r="AI9" s="5">
        <v>257637294</v>
      </c>
      <c r="AJ9" s="4"/>
      <c r="AK9" s="8">
        <v>6.2051610824542672E-5</v>
      </c>
    </row>
    <row r="10" spans="1:37">
      <c r="A10" s="1" t="s">
        <v>78</v>
      </c>
      <c r="C10" s="4" t="s">
        <v>75</v>
      </c>
      <c r="D10" s="4"/>
      <c r="E10" s="4" t="s">
        <v>75</v>
      </c>
      <c r="F10" s="4"/>
      <c r="G10" s="4" t="s">
        <v>79</v>
      </c>
      <c r="H10" s="4"/>
      <c r="I10" s="4" t="s">
        <v>80</v>
      </c>
      <c r="J10" s="4"/>
      <c r="K10" s="5">
        <v>0</v>
      </c>
      <c r="L10" s="4"/>
      <c r="M10" s="5">
        <v>0</v>
      </c>
      <c r="N10" s="4"/>
      <c r="O10" s="5">
        <v>277780</v>
      </c>
      <c r="P10" s="4"/>
      <c r="Q10" s="5">
        <v>150018387537</v>
      </c>
      <c r="R10" s="4"/>
      <c r="S10" s="5">
        <v>149224142221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277780</v>
      </c>
      <c r="AD10" s="4"/>
      <c r="AE10" s="5">
        <v>558280</v>
      </c>
      <c r="AF10" s="4"/>
      <c r="AG10" s="5">
        <v>150018387537</v>
      </c>
      <c r="AH10" s="4"/>
      <c r="AI10" s="5">
        <v>155050910327</v>
      </c>
      <c r="AJ10" s="4"/>
      <c r="AK10" s="8">
        <v>3.7343812288301977E-2</v>
      </c>
    </row>
    <row r="11" spans="1:37">
      <c r="A11" s="1" t="s">
        <v>81</v>
      </c>
      <c r="C11" s="4" t="s">
        <v>75</v>
      </c>
      <c r="D11" s="4"/>
      <c r="E11" s="4" t="s">
        <v>75</v>
      </c>
      <c r="F11" s="4"/>
      <c r="G11" s="4" t="s">
        <v>82</v>
      </c>
      <c r="H11" s="4"/>
      <c r="I11" s="4" t="s">
        <v>83</v>
      </c>
      <c r="J11" s="4"/>
      <c r="K11" s="5">
        <v>0</v>
      </c>
      <c r="L11" s="4"/>
      <c r="M11" s="5">
        <v>0</v>
      </c>
      <c r="N11" s="4"/>
      <c r="O11" s="5">
        <v>23100</v>
      </c>
      <c r="P11" s="4"/>
      <c r="Q11" s="5">
        <v>14554530496</v>
      </c>
      <c r="R11" s="4"/>
      <c r="S11" s="5">
        <v>14406013436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4"/>
      <c r="AC11" s="5">
        <v>23100</v>
      </c>
      <c r="AD11" s="4"/>
      <c r="AE11" s="5">
        <v>650130</v>
      </c>
      <c r="AF11" s="4"/>
      <c r="AG11" s="5">
        <v>14554530496</v>
      </c>
      <c r="AH11" s="4"/>
      <c r="AI11" s="5">
        <v>15015280986</v>
      </c>
      <c r="AJ11" s="4"/>
      <c r="AK11" s="8">
        <v>3.6164111091945696E-3</v>
      </c>
    </row>
    <row r="12" spans="1:37">
      <c r="A12" s="1" t="s">
        <v>84</v>
      </c>
      <c r="C12" s="4" t="s">
        <v>75</v>
      </c>
      <c r="D12" s="4"/>
      <c r="E12" s="4" t="s">
        <v>75</v>
      </c>
      <c r="F12" s="4"/>
      <c r="G12" s="4" t="s">
        <v>85</v>
      </c>
      <c r="H12" s="4"/>
      <c r="I12" s="4" t="s">
        <v>86</v>
      </c>
      <c r="J12" s="4"/>
      <c r="K12" s="5">
        <v>0</v>
      </c>
      <c r="L12" s="4"/>
      <c r="M12" s="5">
        <v>0</v>
      </c>
      <c r="N12" s="4"/>
      <c r="O12" s="5">
        <v>54500</v>
      </c>
      <c r="P12" s="4"/>
      <c r="Q12" s="5">
        <v>40640958822</v>
      </c>
      <c r="R12" s="4"/>
      <c r="S12" s="5">
        <v>46130792278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4"/>
      <c r="AC12" s="5">
        <v>54500</v>
      </c>
      <c r="AD12" s="4"/>
      <c r="AE12" s="5">
        <v>871010</v>
      </c>
      <c r="AF12" s="4"/>
      <c r="AG12" s="5">
        <v>40640958822</v>
      </c>
      <c r="AH12" s="4"/>
      <c r="AI12" s="5">
        <v>47461441054</v>
      </c>
      <c r="AJ12" s="4"/>
      <c r="AK12" s="8">
        <v>1.1431027021479198E-2</v>
      </c>
    </row>
    <row r="13" spans="1:37">
      <c r="A13" s="1" t="s">
        <v>87</v>
      </c>
      <c r="C13" s="4" t="s">
        <v>75</v>
      </c>
      <c r="D13" s="4"/>
      <c r="E13" s="4" t="s">
        <v>75</v>
      </c>
      <c r="F13" s="4"/>
      <c r="G13" s="4" t="s">
        <v>88</v>
      </c>
      <c r="H13" s="4"/>
      <c r="I13" s="4" t="s">
        <v>89</v>
      </c>
      <c r="J13" s="4"/>
      <c r="K13" s="5">
        <v>0</v>
      </c>
      <c r="L13" s="4"/>
      <c r="M13" s="5">
        <v>0</v>
      </c>
      <c r="N13" s="4"/>
      <c r="O13" s="5">
        <v>13200</v>
      </c>
      <c r="P13" s="4"/>
      <c r="Q13" s="5">
        <v>9686585507</v>
      </c>
      <c r="R13" s="4"/>
      <c r="S13" s="5">
        <v>10940816617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4"/>
      <c r="AC13" s="5">
        <v>13200</v>
      </c>
      <c r="AD13" s="4"/>
      <c r="AE13" s="5">
        <v>852190</v>
      </c>
      <c r="AF13" s="4"/>
      <c r="AG13" s="5">
        <v>9686585507</v>
      </c>
      <c r="AH13" s="4"/>
      <c r="AI13" s="5">
        <v>11246869135</v>
      </c>
      <c r="AJ13" s="4"/>
      <c r="AK13" s="8">
        <v>2.7087939627233508E-3</v>
      </c>
    </row>
    <row r="14" spans="1:37">
      <c r="A14" s="1" t="s">
        <v>90</v>
      </c>
      <c r="C14" s="4" t="s">
        <v>75</v>
      </c>
      <c r="D14" s="4"/>
      <c r="E14" s="4" t="s">
        <v>75</v>
      </c>
      <c r="F14" s="4"/>
      <c r="G14" s="4" t="s">
        <v>91</v>
      </c>
      <c r="H14" s="4"/>
      <c r="I14" s="4" t="s">
        <v>92</v>
      </c>
      <c r="J14" s="4"/>
      <c r="K14" s="5">
        <v>0</v>
      </c>
      <c r="L14" s="4"/>
      <c r="M14" s="5">
        <v>0</v>
      </c>
      <c r="N14" s="4"/>
      <c r="O14" s="5">
        <v>15000</v>
      </c>
      <c r="P14" s="4"/>
      <c r="Q14" s="5">
        <v>10697088493</v>
      </c>
      <c r="R14" s="4"/>
      <c r="S14" s="5">
        <v>12057814125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4"/>
      <c r="AC14" s="5">
        <v>15000</v>
      </c>
      <c r="AD14" s="4"/>
      <c r="AE14" s="5">
        <v>829550</v>
      </c>
      <c r="AF14" s="4"/>
      <c r="AG14" s="5">
        <v>10697088493</v>
      </c>
      <c r="AH14" s="4"/>
      <c r="AI14" s="5">
        <v>12440994660</v>
      </c>
      <c r="AJ14" s="4"/>
      <c r="AK14" s="8">
        <v>2.9963975592467358E-3</v>
      </c>
    </row>
    <row r="15" spans="1:37">
      <c r="A15" s="1" t="s">
        <v>93</v>
      </c>
      <c r="C15" s="4" t="s">
        <v>75</v>
      </c>
      <c r="D15" s="4"/>
      <c r="E15" s="4" t="s">
        <v>75</v>
      </c>
      <c r="F15" s="4"/>
      <c r="G15" s="4" t="s">
        <v>94</v>
      </c>
      <c r="H15" s="4"/>
      <c r="I15" s="4" t="s">
        <v>95</v>
      </c>
      <c r="J15" s="4"/>
      <c r="K15" s="5">
        <v>0</v>
      </c>
      <c r="L15" s="4"/>
      <c r="M15" s="5">
        <v>0</v>
      </c>
      <c r="N15" s="4"/>
      <c r="O15" s="5">
        <v>90132</v>
      </c>
      <c r="P15" s="4"/>
      <c r="Q15" s="5">
        <v>56067122101</v>
      </c>
      <c r="R15" s="4"/>
      <c r="S15" s="5">
        <v>58955469424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v>90132</v>
      </c>
      <c r="AD15" s="4"/>
      <c r="AE15" s="5">
        <v>676060</v>
      </c>
      <c r="AF15" s="4"/>
      <c r="AG15" s="5">
        <v>56067122101</v>
      </c>
      <c r="AH15" s="4"/>
      <c r="AI15" s="5">
        <v>60923595516</v>
      </c>
      <c r="AJ15" s="4"/>
      <c r="AK15" s="8">
        <v>1.4673369605375087E-2</v>
      </c>
    </row>
    <row r="16" spans="1:37">
      <c r="A16" s="1" t="s">
        <v>96</v>
      </c>
      <c r="C16" s="4" t="s">
        <v>75</v>
      </c>
      <c r="D16" s="4"/>
      <c r="E16" s="4" t="s">
        <v>75</v>
      </c>
      <c r="F16" s="4"/>
      <c r="G16" s="4" t="s">
        <v>94</v>
      </c>
      <c r="H16" s="4"/>
      <c r="I16" s="4" t="s">
        <v>97</v>
      </c>
      <c r="J16" s="4"/>
      <c r="K16" s="5">
        <v>0</v>
      </c>
      <c r="L16" s="4"/>
      <c r="M16" s="5">
        <v>0</v>
      </c>
      <c r="N16" s="4"/>
      <c r="O16" s="5">
        <v>36825</v>
      </c>
      <c r="P16" s="4"/>
      <c r="Q16" s="5">
        <v>22417814748</v>
      </c>
      <c r="R16" s="4"/>
      <c r="S16" s="5">
        <v>23084721885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4"/>
      <c r="AC16" s="5">
        <v>36825</v>
      </c>
      <c r="AD16" s="4"/>
      <c r="AE16" s="5">
        <v>650180</v>
      </c>
      <c r="AF16" s="4"/>
      <c r="AG16" s="5">
        <v>22417814748</v>
      </c>
      <c r="AH16" s="4"/>
      <c r="AI16" s="5">
        <v>23938538853</v>
      </c>
      <c r="AJ16" s="4"/>
      <c r="AK16" s="8">
        <v>5.7655662872105398E-3</v>
      </c>
    </row>
    <row r="17" spans="1:37">
      <c r="A17" s="1" t="s">
        <v>98</v>
      </c>
      <c r="C17" s="4" t="s">
        <v>75</v>
      </c>
      <c r="D17" s="4"/>
      <c r="E17" s="4" t="s">
        <v>75</v>
      </c>
      <c r="F17" s="4"/>
      <c r="G17" s="4" t="s">
        <v>94</v>
      </c>
      <c r="H17" s="4"/>
      <c r="I17" s="4" t="s">
        <v>99</v>
      </c>
      <c r="J17" s="4"/>
      <c r="K17" s="5">
        <v>0</v>
      </c>
      <c r="L17" s="4"/>
      <c r="M17" s="5">
        <v>0</v>
      </c>
      <c r="N17" s="4"/>
      <c r="O17" s="5">
        <v>14300</v>
      </c>
      <c r="P17" s="4"/>
      <c r="Q17" s="5">
        <v>9904118776</v>
      </c>
      <c r="R17" s="4"/>
      <c r="S17" s="5">
        <v>10188618978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4"/>
      <c r="AC17" s="5">
        <v>14300</v>
      </c>
      <c r="AD17" s="4"/>
      <c r="AE17" s="5">
        <v>736500</v>
      </c>
      <c r="AF17" s="4"/>
      <c r="AG17" s="5">
        <v>9904118776</v>
      </c>
      <c r="AH17" s="4"/>
      <c r="AI17" s="5">
        <v>10530041084</v>
      </c>
      <c r="AJ17" s="4"/>
      <c r="AK17" s="8">
        <v>2.5361468487974941E-3</v>
      </c>
    </row>
    <row r="18" spans="1:37">
      <c r="A18" s="1" t="s">
        <v>100</v>
      </c>
      <c r="C18" s="4" t="s">
        <v>75</v>
      </c>
      <c r="D18" s="4"/>
      <c r="E18" s="4" t="s">
        <v>75</v>
      </c>
      <c r="F18" s="4"/>
      <c r="G18" s="4" t="s">
        <v>101</v>
      </c>
      <c r="H18" s="4"/>
      <c r="I18" s="4" t="s">
        <v>102</v>
      </c>
      <c r="J18" s="4"/>
      <c r="K18" s="5">
        <v>0</v>
      </c>
      <c r="L18" s="4"/>
      <c r="M18" s="5">
        <v>0</v>
      </c>
      <c r="N18" s="4"/>
      <c r="O18" s="5">
        <v>132300</v>
      </c>
      <c r="P18" s="4"/>
      <c r="Q18" s="5">
        <v>91620125135</v>
      </c>
      <c r="R18" s="4"/>
      <c r="S18" s="5">
        <v>92079983477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4"/>
      <c r="AC18" s="5">
        <v>132300</v>
      </c>
      <c r="AD18" s="4"/>
      <c r="AE18" s="5">
        <v>728660</v>
      </c>
      <c r="AF18" s="4"/>
      <c r="AG18" s="5">
        <v>91620125135</v>
      </c>
      <c r="AH18" s="4"/>
      <c r="AI18" s="5">
        <v>96384245188</v>
      </c>
      <c r="AJ18" s="4"/>
      <c r="AK18" s="8">
        <v>2.3214021460818E-2</v>
      </c>
    </row>
    <row r="19" spans="1:37">
      <c r="A19" s="1" t="s">
        <v>103</v>
      </c>
      <c r="C19" s="4" t="s">
        <v>75</v>
      </c>
      <c r="D19" s="4"/>
      <c r="E19" s="4" t="s">
        <v>75</v>
      </c>
      <c r="F19" s="4"/>
      <c r="G19" s="4" t="s">
        <v>104</v>
      </c>
      <c r="H19" s="4"/>
      <c r="I19" s="4" t="s">
        <v>105</v>
      </c>
      <c r="J19" s="4"/>
      <c r="K19" s="5">
        <v>0</v>
      </c>
      <c r="L19" s="4"/>
      <c r="M19" s="5">
        <v>0</v>
      </c>
      <c r="N19" s="4"/>
      <c r="O19" s="5">
        <v>300372</v>
      </c>
      <c r="P19" s="4"/>
      <c r="Q19" s="5">
        <v>243400441634</v>
      </c>
      <c r="R19" s="4"/>
      <c r="S19" s="5">
        <v>297338407403</v>
      </c>
      <c r="T19" s="4"/>
      <c r="U19" s="5">
        <v>0</v>
      </c>
      <c r="V19" s="4"/>
      <c r="W19" s="5">
        <v>0</v>
      </c>
      <c r="X19" s="4"/>
      <c r="Y19" s="5">
        <v>300372</v>
      </c>
      <c r="Z19" s="4"/>
      <c r="AA19" s="5">
        <v>300099908584</v>
      </c>
      <c r="AB19" s="4"/>
      <c r="AC19" s="5">
        <v>0</v>
      </c>
      <c r="AD19" s="4"/>
      <c r="AE19" s="5">
        <v>0</v>
      </c>
      <c r="AF19" s="4"/>
      <c r="AG19" s="5">
        <v>0</v>
      </c>
      <c r="AH19" s="4"/>
      <c r="AI19" s="5">
        <v>0</v>
      </c>
      <c r="AJ19" s="4"/>
      <c r="AK19" s="8">
        <v>0</v>
      </c>
    </row>
    <row r="20" spans="1:37">
      <c r="A20" s="1" t="s">
        <v>106</v>
      </c>
      <c r="C20" s="4" t="s">
        <v>75</v>
      </c>
      <c r="D20" s="4"/>
      <c r="E20" s="4" t="s">
        <v>75</v>
      </c>
      <c r="F20" s="4"/>
      <c r="G20" s="4" t="s">
        <v>94</v>
      </c>
      <c r="H20" s="4"/>
      <c r="I20" s="4" t="s">
        <v>97</v>
      </c>
      <c r="J20" s="4"/>
      <c r="K20" s="5">
        <v>0</v>
      </c>
      <c r="L20" s="4"/>
      <c r="M20" s="5">
        <v>0</v>
      </c>
      <c r="N20" s="4"/>
      <c r="O20" s="5">
        <v>16</v>
      </c>
      <c r="P20" s="4"/>
      <c r="Q20" s="5">
        <v>10221039</v>
      </c>
      <c r="R20" s="4"/>
      <c r="S20" s="5">
        <v>10857391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4"/>
      <c r="AC20" s="5">
        <v>16</v>
      </c>
      <c r="AD20" s="4"/>
      <c r="AE20" s="5">
        <v>706390</v>
      </c>
      <c r="AF20" s="4"/>
      <c r="AG20" s="5">
        <v>10221039</v>
      </c>
      <c r="AH20" s="4"/>
      <c r="AI20" s="5">
        <v>11300191</v>
      </c>
      <c r="AJ20" s="4"/>
      <c r="AK20" s="8">
        <v>2.7216364653131302E-6</v>
      </c>
    </row>
    <row r="21" spans="1:37">
      <c r="A21" s="1" t="s">
        <v>107</v>
      </c>
      <c r="C21" s="4" t="s">
        <v>75</v>
      </c>
      <c r="D21" s="4"/>
      <c r="E21" s="4" t="s">
        <v>75</v>
      </c>
      <c r="F21" s="4"/>
      <c r="G21" s="4" t="s">
        <v>108</v>
      </c>
      <c r="H21" s="4"/>
      <c r="I21" s="4" t="s">
        <v>109</v>
      </c>
      <c r="J21" s="4"/>
      <c r="K21" s="5">
        <v>0</v>
      </c>
      <c r="L21" s="4"/>
      <c r="M21" s="5">
        <v>0</v>
      </c>
      <c r="N21" s="4"/>
      <c r="O21" s="5">
        <v>186529</v>
      </c>
      <c r="P21" s="4"/>
      <c r="Q21" s="5">
        <v>152496503268</v>
      </c>
      <c r="R21" s="4"/>
      <c r="S21" s="5">
        <v>177245030114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4"/>
      <c r="AC21" s="5">
        <v>186529</v>
      </c>
      <c r="AD21" s="4"/>
      <c r="AE21" s="5">
        <v>967170</v>
      </c>
      <c r="AF21" s="4"/>
      <c r="AG21" s="5">
        <v>152496503268</v>
      </c>
      <c r="AH21" s="4"/>
      <c r="AI21" s="5">
        <v>180372554477</v>
      </c>
      <c r="AJ21" s="4"/>
      <c r="AK21" s="8">
        <v>4.3442497707010641E-2</v>
      </c>
    </row>
    <row r="22" spans="1:37">
      <c r="A22" s="1" t="s">
        <v>110</v>
      </c>
      <c r="C22" s="4" t="s">
        <v>75</v>
      </c>
      <c r="D22" s="4"/>
      <c r="E22" s="4" t="s">
        <v>75</v>
      </c>
      <c r="F22" s="4"/>
      <c r="G22" s="4" t="s">
        <v>94</v>
      </c>
      <c r="H22" s="4"/>
      <c r="I22" s="4" t="s">
        <v>111</v>
      </c>
      <c r="J22" s="4"/>
      <c r="K22" s="5">
        <v>0</v>
      </c>
      <c r="L22" s="4"/>
      <c r="M22" s="5">
        <v>0</v>
      </c>
      <c r="N22" s="4"/>
      <c r="O22" s="5">
        <v>9600</v>
      </c>
      <c r="P22" s="4"/>
      <c r="Q22" s="5">
        <v>6433039772</v>
      </c>
      <c r="R22" s="4"/>
      <c r="S22" s="5">
        <v>6398680029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4"/>
      <c r="AC22" s="5">
        <v>9600</v>
      </c>
      <c r="AD22" s="4"/>
      <c r="AE22" s="5">
        <v>685370</v>
      </c>
      <c r="AF22" s="4"/>
      <c r="AG22" s="5">
        <v>6433039772</v>
      </c>
      <c r="AH22" s="4"/>
      <c r="AI22" s="5">
        <v>6578359456</v>
      </c>
      <c r="AJ22" s="4"/>
      <c r="AK22" s="8">
        <v>1.5843894123017076E-3</v>
      </c>
    </row>
    <row r="23" spans="1:37">
      <c r="A23" s="1" t="s">
        <v>112</v>
      </c>
      <c r="C23" s="4" t="s">
        <v>75</v>
      </c>
      <c r="D23" s="4"/>
      <c r="E23" s="4" t="s">
        <v>75</v>
      </c>
      <c r="F23" s="4"/>
      <c r="G23" s="4" t="s">
        <v>113</v>
      </c>
      <c r="H23" s="4"/>
      <c r="I23" s="4" t="s">
        <v>114</v>
      </c>
      <c r="J23" s="4"/>
      <c r="K23" s="5">
        <v>0</v>
      </c>
      <c r="L23" s="4"/>
      <c r="M23" s="5">
        <v>0</v>
      </c>
      <c r="N23" s="4"/>
      <c r="O23" s="5">
        <v>112600</v>
      </c>
      <c r="P23" s="4"/>
      <c r="Q23" s="5">
        <v>69051880363</v>
      </c>
      <c r="R23" s="4"/>
      <c r="S23" s="5">
        <v>72267091215</v>
      </c>
      <c r="T23" s="4"/>
      <c r="U23" s="5">
        <v>0</v>
      </c>
      <c r="V23" s="4"/>
      <c r="W23" s="5">
        <v>0</v>
      </c>
      <c r="X23" s="4"/>
      <c r="Y23" s="5">
        <v>0</v>
      </c>
      <c r="Z23" s="4"/>
      <c r="AA23" s="5">
        <v>0</v>
      </c>
      <c r="AB23" s="4"/>
      <c r="AC23" s="5">
        <v>112600</v>
      </c>
      <c r="AD23" s="4"/>
      <c r="AE23" s="5">
        <v>667000</v>
      </c>
      <c r="AF23" s="4"/>
      <c r="AG23" s="5">
        <v>69051880363</v>
      </c>
      <c r="AH23" s="4"/>
      <c r="AI23" s="5">
        <v>75090587363</v>
      </c>
      <c r="AJ23" s="4"/>
      <c r="AK23" s="8">
        <v>1.8085471366716024E-2</v>
      </c>
    </row>
    <row r="24" spans="1:37">
      <c r="A24" s="1" t="s">
        <v>115</v>
      </c>
      <c r="C24" s="4" t="s">
        <v>75</v>
      </c>
      <c r="D24" s="4"/>
      <c r="E24" s="4" t="s">
        <v>75</v>
      </c>
      <c r="F24" s="4"/>
      <c r="G24" s="4" t="s">
        <v>116</v>
      </c>
      <c r="H24" s="4"/>
      <c r="I24" s="4" t="s">
        <v>117</v>
      </c>
      <c r="J24" s="4"/>
      <c r="K24" s="5">
        <v>0</v>
      </c>
      <c r="L24" s="4"/>
      <c r="M24" s="5">
        <v>0</v>
      </c>
      <c r="N24" s="4"/>
      <c r="O24" s="5">
        <v>66620</v>
      </c>
      <c r="P24" s="4"/>
      <c r="Q24" s="5">
        <v>53593538818</v>
      </c>
      <c r="R24" s="4"/>
      <c r="S24" s="5">
        <v>58622300981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4"/>
      <c r="AC24" s="5">
        <v>66620</v>
      </c>
      <c r="AD24" s="4"/>
      <c r="AE24" s="5">
        <v>902970</v>
      </c>
      <c r="AF24" s="4"/>
      <c r="AG24" s="5">
        <v>53593538818</v>
      </c>
      <c r="AH24" s="4"/>
      <c r="AI24" s="5">
        <v>60144958150</v>
      </c>
      <c r="AJ24" s="4"/>
      <c r="AK24" s="8">
        <v>1.448583579744556E-2</v>
      </c>
    </row>
    <row r="25" spans="1:37">
      <c r="A25" s="1" t="s">
        <v>118</v>
      </c>
      <c r="C25" s="4" t="s">
        <v>75</v>
      </c>
      <c r="D25" s="4"/>
      <c r="E25" s="4" t="s">
        <v>75</v>
      </c>
      <c r="F25" s="4"/>
      <c r="G25" s="4" t="s">
        <v>119</v>
      </c>
      <c r="H25" s="4"/>
      <c r="I25" s="4" t="s">
        <v>120</v>
      </c>
      <c r="J25" s="4"/>
      <c r="K25" s="5">
        <v>0</v>
      </c>
      <c r="L25" s="4"/>
      <c r="M25" s="5">
        <v>0</v>
      </c>
      <c r="N25" s="4"/>
      <c r="O25" s="5">
        <v>16800</v>
      </c>
      <c r="P25" s="4"/>
      <c r="Q25" s="5">
        <v>13572029475</v>
      </c>
      <c r="R25" s="4"/>
      <c r="S25" s="5">
        <v>15661144902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4"/>
      <c r="AC25" s="5">
        <v>16800</v>
      </c>
      <c r="AD25" s="4"/>
      <c r="AE25" s="5">
        <v>945760</v>
      </c>
      <c r="AF25" s="4"/>
      <c r="AG25" s="5">
        <v>13572029475</v>
      </c>
      <c r="AH25" s="4"/>
      <c r="AI25" s="5">
        <v>15885888160</v>
      </c>
      <c r="AJ25" s="4"/>
      <c r="AK25" s="8">
        <v>3.8260957270671008E-3</v>
      </c>
    </row>
    <row r="26" spans="1:37">
      <c r="A26" s="1" t="s">
        <v>121</v>
      </c>
      <c r="C26" s="4" t="s">
        <v>75</v>
      </c>
      <c r="D26" s="4"/>
      <c r="E26" s="4" t="s">
        <v>75</v>
      </c>
      <c r="F26" s="4"/>
      <c r="G26" s="4" t="s">
        <v>122</v>
      </c>
      <c r="H26" s="4"/>
      <c r="I26" s="4" t="s">
        <v>123</v>
      </c>
      <c r="J26" s="4"/>
      <c r="K26" s="5">
        <v>0</v>
      </c>
      <c r="L26" s="4"/>
      <c r="M26" s="5">
        <v>0</v>
      </c>
      <c r="N26" s="4"/>
      <c r="O26" s="5">
        <v>59409</v>
      </c>
      <c r="P26" s="4"/>
      <c r="Q26" s="5">
        <v>49972024769</v>
      </c>
      <c r="R26" s="4"/>
      <c r="S26" s="5">
        <v>51538361053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4"/>
      <c r="AC26" s="5">
        <v>59409</v>
      </c>
      <c r="AD26" s="4"/>
      <c r="AE26" s="5">
        <v>888979</v>
      </c>
      <c r="AF26" s="4"/>
      <c r="AG26" s="5">
        <v>49972024769</v>
      </c>
      <c r="AH26" s="4"/>
      <c r="AI26" s="5">
        <v>52803780990</v>
      </c>
      <c r="AJ26" s="4"/>
      <c r="AK26" s="8">
        <v>1.2717722722455953E-2</v>
      </c>
    </row>
    <row r="27" spans="1:37">
      <c r="A27" s="1" t="s">
        <v>124</v>
      </c>
      <c r="C27" s="4" t="s">
        <v>75</v>
      </c>
      <c r="D27" s="4"/>
      <c r="E27" s="4" t="s">
        <v>75</v>
      </c>
      <c r="F27" s="4"/>
      <c r="G27" s="4" t="s">
        <v>122</v>
      </c>
      <c r="H27" s="4"/>
      <c r="I27" s="4" t="s">
        <v>125</v>
      </c>
      <c r="J27" s="4"/>
      <c r="K27" s="5">
        <v>0</v>
      </c>
      <c r="L27" s="4"/>
      <c r="M27" s="5">
        <v>0</v>
      </c>
      <c r="N27" s="4"/>
      <c r="O27" s="5">
        <v>173609</v>
      </c>
      <c r="P27" s="4"/>
      <c r="Q27" s="5">
        <v>139933631085</v>
      </c>
      <c r="R27" s="4"/>
      <c r="S27" s="5">
        <v>143638706835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4"/>
      <c r="AC27" s="5">
        <v>173609</v>
      </c>
      <c r="AD27" s="4"/>
      <c r="AE27" s="5">
        <v>845634</v>
      </c>
      <c r="AF27" s="4"/>
      <c r="AG27" s="5">
        <v>139933631085</v>
      </c>
      <c r="AH27" s="4"/>
      <c r="AI27" s="5">
        <v>146783063864</v>
      </c>
      <c r="AJ27" s="4"/>
      <c r="AK27" s="8">
        <v>3.5352512103790847E-2</v>
      </c>
    </row>
    <row r="28" spans="1:37">
      <c r="A28" s="1" t="s">
        <v>126</v>
      </c>
      <c r="C28" s="4" t="s">
        <v>75</v>
      </c>
      <c r="D28" s="4"/>
      <c r="E28" s="4" t="s">
        <v>75</v>
      </c>
      <c r="F28" s="4"/>
      <c r="G28" s="4" t="s">
        <v>127</v>
      </c>
      <c r="H28" s="4"/>
      <c r="I28" s="4" t="s">
        <v>128</v>
      </c>
      <c r="J28" s="4"/>
      <c r="K28" s="5">
        <v>0</v>
      </c>
      <c r="L28" s="4"/>
      <c r="M28" s="5">
        <v>0</v>
      </c>
      <c r="N28" s="4"/>
      <c r="O28" s="5">
        <v>172426</v>
      </c>
      <c r="P28" s="4"/>
      <c r="Q28" s="5">
        <v>137036453785</v>
      </c>
      <c r="R28" s="4"/>
      <c r="S28" s="5">
        <v>137324484245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4"/>
      <c r="AC28" s="5">
        <v>172426</v>
      </c>
      <c r="AD28" s="4"/>
      <c r="AE28" s="5">
        <v>819000</v>
      </c>
      <c r="AF28" s="4"/>
      <c r="AG28" s="5">
        <v>137036453785</v>
      </c>
      <c r="AH28" s="4"/>
      <c r="AI28" s="5">
        <v>141191298437</v>
      </c>
      <c r="AJ28" s="4"/>
      <c r="AK28" s="8">
        <v>3.4005742594178094E-2</v>
      </c>
    </row>
    <row r="29" spans="1:37">
      <c r="A29" s="1" t="s">
        <v>129</v>
      </c>
      <c r="C29" s="4" t="s">
        <v>75</v>
      </c>
      <c r="D29" s="4"/>
      <c r="E29" s="4" t="s">
        <v>75</v>
      </c>
      <c r="F29" s="4"/>
      <c r="G29" s="4" t="s">
        <v>130</v>
      </c>
      <c r="H29" s="4"/>
      <c r="I29" s="4" t="s">
        <v>131</v>
      </c>
      <c r="J29" s="4"/>
      <c r="K29" s="5">
        <v>18</v>
      </c>
      <c r="L29" s="4"/>
      <c r="M29" s="5">
        <v>18</v>
      </c>
      <c r="N29" s="4"/>
      <c r="O29" s="5">
        <v>300</v>
      </c>
      <c r="P29" s="4"/>
      <c r="Q29" s="5">
        <v>296561742</v>
      </c>
      <c r="R29" s="4"/>
      <c r="S29" s="5">
        <v>295386451</v>
      </c>
      <c r="T29" s="4"/>
      <c r="U29" s="5">
        <v>0</v>
      </c>
      <c r="V29" s="4"/>
      <c r="W29" s="5">
        <v>0</v>
      </c>
      <c r="X29" s="4"/>
      <c r="Y29" s="5">
        <v>300</v>
      </c>
      <c r="Z29" s="4"/>
      <c r="AA29" s="5">
        <v>295386453</v>
      </c>
      <c r="AB29" s="4"/>
      <c r="AC29" s="5">
        <v>0</v>
      </c>
      <c r="AD29" s="4"/>
      <c r="AE29" s="5">
        <v>0</v>
      </c>
      <c r="AF29" s="4"/>
      <c r="AG29" s="5">
        <v>0</v>
      </c>
      <c r="AH29" s="4"/>
      <c r="AI29" s="5">
        <v>0</v>
      </c>
      <c r="AJ29" s="4"/>
      <c r="AK29" s="8">
        <v>0</v>
      </c>
    </row>
    <row r="30" spans="1:37">
      <c r="A30" s="1" t="s">
        <v>132</v>
      </c>
      <c r="C30" s="4" t="s">
        <v>75</v>
      </c>
      <c r="D30" s="4"/>
      <c r="E30" s="4" t="s">
        <v>75</v>
      </c>
      <c r="F30" s="4"/>
      <c r="G30" s="4" t="s">
        <v>133</v>
      </c>
      <c r="H30" s="4"/>
      <c r="I30" s="4" t="s">
        <v>134</v>
      </c>
      <c r="J30" s="4"/>
      <c r="K30" s="5">
        <v>16</v>
      </c>
      <c r="L30" s="4"/>
      <c r="M30" s="5">
        <v>16</v>
      </c>
      <c r="N30" s="4"/>
      <c r="O30" s="5">
        <v>20000</v>
      </c>
      <c r="P30" s="4"/>
      <c r="Q30" s="5">
        <v>19803588750</v>
      </c>
      <c r="R30" s="4"/>
      <c r="S30" s="5">
        <v>19868398200</v>
      </c>
      <c r="T30" s="4"/>
      <c r="U30" s="5">
        <v>0</v>
      </c>
      <c r="V30" s="4"/>
      <c r="W30" s="5">
        <v>0</v>
      </c>
      <c r="X30" s="4"/>
      <c r="Y30" s="5">
        <v>20000</v>
      </c>
      <c r="Z30" s="4"/>
      <c r="AA30" s="5">
        <v>20000000000</v>
      </c>
      <c r="AB30" s="4"/>
      <c r="AC30" s="5">
        <v>0</v>
      </c>
      <c r="AD30" s="4"/>
      <c r="AE30" s="5">
        <v>0</v>
      </c>
      <c r="AF30" s="4"/>
      <c r="AG30" s="5">
        <v>0</v>
      </c>
      <c r="AH30" s="4"/>
      <c r="AI30" s="5">
        <v>0</v>
      </c>
      <c r="AJ30" s="4"/>
      <c r="AK30" s="8">
        <v>0</v>
      </c>
    </row>
    <row r="31" spans="1:37">
      <c r="A31" s="1" t="s">
        <v>135</v>
      </c>
      <c r="C31" s="4" t="s">
        <v>75</v>
      </c>
      <c r="D31" s="4"/>
      <c r="E31" s="4" t="s">
        <v>75</v>
      </c>
      <c r="F31" s="4"/>
      <c r="G31" s="4" t="s">
        <v>136</v>
      </c>
      <c r="H31" s="4"/>
      <c r="I31" s="4" t="s">
        <v>137</v>
      </c>
      <c r="J31" s="4"/>
      <c r="K31" s="5">
        <v>0</v>
      </c>
      <c r="L31" s="4"/>
      <c r="M31" s="5">
        <v>0</v>
      </c>
      <c r="N31" s="4"/>
      <c r="O31" s="5">
        <v>0</v>
      </c>
      <c r="P31" s="4"/>
      <c r="Q31" s="5">
        <v>0</v>
      </c>
      <c r="R31" s="4"/>
      <c r="S31" s="5">
        <v>0</v>
      </c>
      <c r="T31" s="4"/>
      <c r="U31" s="5">
        <v>111185</v>
      </c>
      <c r="V31" s="4"/>
      <c r="W31" s="5">
        <v>100016367007</v>
      </c>
      <c r="X31" s="4"/>
      <c r="Y31" s="5">
        <v>0</v>
      </c>
      <c r="Z31" s="4"/>
      <c r="AA31" s="5">
        <v>0</v>
      </c>
      <c r="AB31" s="4"/>
      <c r="AC31" s="5">
        <v>111185</v>
      </c>
      <c r="AD31" s="4"/>
      <c r="AE31" s="5">
        <v>910000</v>
      </c>
      <c r="AF31" s="4"/>
      <c r="AG31" s="5">
        <v>100016367007</v>
      </c>
      <c r="AH31" s="4"/>
      <c r="AI31" s="5">
        <v>101160011424</v>
      </c>
      <c r="AJ31" s="4"/>
      <c r="AK31" s="8">
        <v>2.4364258615013786E-2</v>
      </c>
    </row>
    <row r="32" spans="1:37">
      <c r="A32" s="1" t="s">
        <v>138</v>
      </c>
      <c r="C32" s="4" t="s">
        <v>75</v>
      </c>
      <c r="D32" s="4"/>
      <c r="E32" s="4" t="s">
        <v>75</v>
      </c>
      <c r="F32" s="4"/>
      <c r="G32" s="4" t="s">
        <v>139</v>
      </c>
      <c r="H32" s="4"/>
      <c r="I32" s="4" t="s">
        <v>125</v>
      </c>
      <c r="J32" s="4"/>
      <c r="K32" s="5">
        <v>0</v>
      </c>
      <c r="L32" s="4"/>
      <c r="M32" s="5">
        <v>0</v>
      </c>
      <c r="N32" s="4"/>
      <c r="O32" s="5">
        <v>0</v>
      </c>
      <c r="P32" s="4"/>
      <c r="Q32" s="5">
        <v>0</v>
      </c>
      <c r="R32" s="4"/>
      <c r="S32" s="5">
        <v>0</v>
      </c>
      <c r="T32" s="4"/>
      <c r="U32" s="5">
        <v>300000</v>
      </c>
      <c r="V32" s="4"/>
      <c r="W32" s="5">
        <v>250391823717</v>
      </c>
      <c r="X32" s="4"/>
      <c r="Y32" s="5">
        <v>0</v>
      </c>
      <c r="Z32" s="4"/>
      <c r="AA32" s="5">
        <v>0</v>
      </c>
      <c r="AB32" s="4"/>
      <c r="AC32" s="5">
        <v>300000</v>
      </c>
      <c r="AD32" s="4"/>
      <c r="AE32" s="5">
        <v>848000</v>
      </c>
      <c r="AF32" s="4"/>
      <c r="AG32" s="5">
        <v>250391823717</v>
      </c>
      <c r="AH32" s="4"/>
      <c r="AI32" s="5">
        <v>254353890000</v>
      </c>
      <c r="AJ32" s="4"/>
      <c r="AK32" s="8">
        <v>6.126080719505049E-2</v>
      </c>
    </row>
    <row r="33" spans="17:37" ht="24.75" thickBot="1">
      <c r="Q33" s="10">
        <f>SUM(Q9:Q32)</f>
        <v>1291455491210</v>
      </c>
      <c r="S33" s="10">
        <f>SUM(SUM(S9:S32))</f>
        <v>1397524568420</v>
      </c>
      <c r="W33" s="10">
        <f>SUM(W9:W32)</f>
        <v>350408190724</v>
      </c>
      <c r="AA33" s="10">
        <f>SUM(AA9:AA32)</f>
        <v>320395295037</v>
      </c>
      <c r="AG33" s="10">
        <f>SUM(AG9:AG32)</f>
        <v>1378363089808</v>
      </c>
      <c r="AI33" s="10">
        <f>SUM(AI9:AI32)</f>
        <v>1467625246609</v>
      </c>
      <c r="AK33" s="11">
        <f>SUM(AK9:AK32)</f>
        <v>0.35347565263146702</v>
      </c>
    </row>
    <row r="34" spans="17:37" ht="24.75" thickTop="1">
      <c r="AG34" s="3"/>
      <c r="AI34" s="3"/>
    </row>
    <row r="36" spans="17:37">
      <c r="AG36" s="3"/>
      <c r="AI36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S8" sqref="S8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141</v>
      </c>
      <c r="C6" s="19" t="s">
        <v>142</v>
      </c>
      <c r="D6" s="19" t="s">
        <v>142</v>
      </c>
      <c r="E6" s="19" t="s">
        <v>142</v>
      </c>
      <c r="F6" s="19" t="s">
        <v>142</v>
      </c>
      <c r="G6" s="19" t="s">
        <v>142</v>
      </c>
      <c r="H6" s="19" t="s">
        <v>142</v>
      </c>
      <c r="I6" s="19" t="s">
        <v>142</v>
      </c>
      <c r="K6" s="19" t="s">
        <v>277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141</v>
      </c>
      <c r="C7" s="19" t="s">
        <v>143</v>
      </c>
      <c r="E7" s="19" t="s">
        <v>144</v>
      </c>
      <c r="G7" s="19" t="s">
        <v>145</v>
      </c>
      <c r="I7" s="19" t="s">
        <v>72</v>
      </c>
      <c r="K7" s="19" t="s">
        <v>146</v>
      </c>
      <c r="M7" s="19" t="s">
        <v>147</v>
      </c>
      <c r="O7" s="19" t="s">
        <v>148</v>
      </c>
      <c r="Q7" s="19" t="s">
        <v>146</v>
      </c>
      <c r="S7" s="19" t="s">
        <v>140</v>
      </c>
    </row>
    <row r="8" spans="1:19">
      <c r="A8" s="1" t="s">
        <v>149</v>
      </c>
      <c r="C8" s="4" t="s">
        <v>150</v>
      </c>
      <c r="D8" s="4"/>
      <c r="E8" s="4" t="s">
        <v>151</v>
      </c>
      <c r="F8" s="4"/>
      <c r="G8" s="4" t="s">
        <v>152</v>
      </c>
      <c r="H8" s="4"/>
      <c r="I8" s="5">
        <v>8</v>
      </c>
      <c r="J8" s="4"/>
      <c r="K8" s="5">
        <v>51833471</v>
      </c>
      <c r="L8" s="4"/>
      <c r="M8" s="5">
        <v>3422256329</v>
      </c>
      <c r="N8" s="4"/>
      <c r="O8" s="5">
        <v>2010423255</v>
      </c>
      <c r="P8" s="4"/>
      <c r="Q8" s="5">
        <v>1463666545</v>
      </c>
      <c r="R8" s="4"/>
      <c r="S8" s="8">
        <v>3.5252220444157817E-4</v>
      </c>
    </row>
    <row r="9" spans="1:19">
      <c r="A9" s="1" t="s">
        <v>153</v>
      </c>
      <c r="C9" s="4" t="s">
        <v>154</v>
      </c>
      <c r="D9" s="4"/>
      <c r="E9" s="4" t="s">
        <v>151</v>
      </c>
      <c r="F9" s="4"/>
      <c r="G9" s="4" t="s">
        <v>155</v>
      </c>
      <c r="H9" s="4"/>
      <c r="I9" s="5">
        <v>8</v>
      </c>
      <c r="J9" s="4"/>
      <c r="K9" s="5">
        <v>188621087</v>
      </c>
      <c r="L9" s="4"/>
      <c r="M9" s="5">
        <v>5161520359</v>
      </c>
      <c r="N9" s="4"/>
      <c r="O9" s="5">
        <v>4000250000</v>
      </c>
      <c r="P9" s="4"/>
      <c r="Q9" s="5">
        <v>1349891446</v>
      </c>
      <c r="R9" s="4"/>
      <c r="S9" s="8">
        <v>3.2511961821245943E-4</v>
      </c>
    </row>
    <row r="10" spans="1:19">
      <c r="A10" s="1" t="s">
        <v>156</v>
      </c>
      <c r="C10" s="4" t="s">
        <v>157</v>
      </c>
      <c r="D10" s="4"/>
      <c r="E10" s="4" t="s">
        <v>151</v>
      </c>
      <c r="F10" s="4"/>
      <c r="G10" s="4" t="s">
        <v>158</v>
      </c>
      <c r="H10" s="4"/>
      <c r="I10" s="5">
        <v>8</v>
      </c>
      <c r="J10" s="4"/>
      <c r="K10" s="5">
        <v>54234409486</v>
      </c>
      <c r="L10" s="4"/>
      <c r="M10" s="5">
        <v>620051951823</v>
      </c>
      <c r="N10" s="4"/>
      <c r="O10" s="5">
        <v>597904764206</v>
      </c>
      <c r="P10" s="4"/>
      <c r="Q10" s="5">
        <v>76381597103</v>
      </c>
      <c r="R10" s="4"/>
      <c r="S10" s="8">
        <v>1.8396409401786266E-2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12">
        <f>SUM(K8:K10)</f>
        <v>54474864044</v>
      </c>
      <c r="L11" s="4"/>
      <c r="M11" s="12">
        <f>SUM(M8:M10)</f>
        <v>628635728511</v>
      </c>
      <c r="N11" s="4"/>
      <c r="O11" s="12">
        <f>SUM(O8:O10)</f>
        <v>603915437461</v>
      </c>
      <c r="P11" s="4"/>
      <c r="Q11" s="12">
        <f>SUM(Q8:Q10)</f>
        <v>79195155094</v>
      </c>
      <c r="R11" s="4"/>
      <c r="S11" s="9">
        <f>SUM(S8:S10)</f>
        <v>1.9074051224440305E-2</v>
      </c>
    </row>
    <row r="12" spans="1:19" ht="24.75" thickTop="1"/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5"/>
  <sheetViews>
    <sheetView rightToLeft="1" workbookViewId="0">
      <selection activeCell="O22" sqref="O22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" style="1" customWidth="1"/>
    <col min="10" max="10" width="1" style="1" customWidth="1"/>
    <col min="11" max="11" width="15.28515625" style="1" customWidth="1"/>
    <col min="12" max="12" width="1" style="1" customWidth="1"/>
    <col min="13" max="13" width="17.140625" style="1" customWidth="1"/>
    <col min="14" max="14" width="1" style="1" customWidth="1"/>
    <col min="15" max="15" width="19.5703125" style="1" customWidth="1"/>
    <col min="16" max="16" width="1" style="1" customWidth="1"/>
    <col min="17" max="17" width="18.140625" style="1" customWidth="1"/>
    <col min="18" max="18" width="1" style="1" customWidth="1"/>
    <col min="19" max="19" width="19.28515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160</v>
      </c>
      <c r="B6" s="19" t="s">
        <v>160</v>
      </c>
      <c r="C6" s="19" t="s">
        <v>160</v>
      </c>
      <c r="D6" s="19" t="s">
        <v>160</v>
      </c>
      <c r="E6" s="19" t="s">
        <v>160</v>
      </c>
      <c r="F6" s="19" t="s">
        <v>160</v>
      </c>
      <c r="G6" s="19" t="s">
        <v>160</v>
      </c>
      <c r="I6" s="19" t="s">
        <v>161</v>
      </c>
      <c r="J6" s="19" t="s">
        <v>161</v>
      </c>
      <c r="K6" s="19" t="s">
        <v>161</v>
      </c>
      <c r="L6" s="19" t="s">
        <v>161</v>
      </c>
      <c r="M6" s="19" t="s">
        <v>161</v>
      </c>
      <c r="O6" s="19" t="s">
        <v>162</v>
      </c>
      <c r="P6" s="19" t="s">
        <v>162</v>
      </c>
      <c r="Q6" s="19" t="s">
        <v>162</v>
      </c>
      <c r="R6" s="19" t="s">
        <v>162</v>
      </c>
      <c r="S6" s="19" t="s">
        <v>162</v>
      </c>
    </row>
    <row r="7" spans="1:19" ht="24.75">
      <c r="A7" s="19" t="s">
        <v>163</v>
      </c>
      <c r="C7" s="19" t="s">
        <v>164</v>
      </c>
      <c r="E7" s="19" t="s">
        <v>71</v>
      </c>
      <c r="G7" s="19" t="s">
        <v>72</v>
      </c>
      <c r="I7" s="19" t="s">
        <v>165</v>
      </c>
      <c r="K7" s="19" t="s">
        <v>166</v>
      </c>
      <c r="M7" s="19" t="s">
        <v>167</v>
      </c>
      <c r="O7" s="19" t="s">
        <v>165</v>
      </c>
      <c r="Q7" s="19" t="s">
        <v>166</v>
      </c>
      <c r="S7" s="19" t="s">
        <v>167</v>
      </c>
    </row>
    <row r="8" spans="1:19">
      <c r="A8" s="1" t="s">
        <v>129</v>
      </c>
      <c r="C8" s="4" t="s">
        <v>278</v>
      </c>
      <c r="E8" s="4" t="s">
        <v>131</v>
      </c>
      <c r="F8" s="4"/>
      <c r="G8" s="5">
        <v>18</v>
      </c>
      <c r="H8" s="4"/>
      <c r="I8" s="5">
        <v>147501</v>
      </c>
      <c r="J8" s="4"/>
      <c r="K8" s="5">
        <v>0</v>
      </c>
      <c r="L8" s="4"/>
      <c r="M8" s="5">
        <v>147501</v>
      </c>
      <c r="N8" s="4"/>
      <c r="O8" s="5">
        <v>724403377</v>
      </c>
      <c r="P8" s="4"/>
      <c r="Q8" s="5">
        <v>0</v>
      </c>
      <c r="R8" s="4"/>
      <c r="S8" s="5">
        <v>724403377</v>
      </c>
    </row>
    <row r="9" spans="1:19">
      <c r="A9" s="1" t="s">
        <v>169</v>
      </c>
      <c r="C9" s="4" t="s">
        <v>278</v>
      </c>
      <c r="E9" s="4" t="s">
        <v>170</v>
      </c>
      <c r="F9" s="4"/>
      <c r="G9" s="5">
        <v>15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4603547608</v>
      </c>
      <c r="P9" s="4"/>
      <c r="Q9" s="5">
        <v>0</v>
      </c>
      <c r="R9" s="4"/>
      <c r="S9" s="5">
        <v>4603547608</v>
      </c>
    </row>
    <row r="10" spans="1:19">
      <c r="A10" s="1" t="s">
        <v>132</v>
      </c>
      <c r="C10" s="4" t="s">
        <v>278</v>
      </c>
      <c r="E10" s="4" t="s">
        <v>134</v>
      </c>
      <c r="F10" s="4"/>
      <c r="G10" s="5">
        <v>16</v>
      </c>
      <c r="H10" s="4"/>
      <c r="I10" s="5">
        <v>62018832</v>
      </c>
      <c r="J10" s="4"/>
      <c r="K10" s="5">
        <v>0</v>
      </c>
      <c r="L10" s="4"/>
      <c r="M10" s="5">
        <v>62018832</v>
      </c>
      <c r="N10" s="4"/>
      <c r="O10" s="5">
        <v>672295950</v>
      </c>
      <c r="P10" s="4"/>
      <c r="Q10" s="5">
        <v>0</v>
      </c>
      <c r="R10" s="4"/>
      <c r="S10" s="5">
        <v>672295950</v>
      </c>
    </row>
    <row r="11" spans="1:19">
      <c r="A11" s="1" t="s">
        <v>171</v>
      </c>
      <c r="C11" s="4" t="s">
        <v>278</v>
      </c>
      <c r="E11" s="4" t="s">
        <v>172</v>
      </c>
      <c r="F11" s="4"/>
      <c r="G11" s="5">
        <v>16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3059552451</v>
      </c>
      <c r="P11" s="4"/>
      <c r="Q11" s="5">
        <v>0</v>
      </c>
      <c r="R11" s="4"/>
      <c r="S11" s="5">
        <v>3059552451</v>
      </c>
    </row>
    <row r="12" spans="1:19">
      <c r="A12" s="1" t="s">
        <v>173</v>
      </c>
      <c r="C12" s="4" t="s">
        <v>278</v>
      </c>
      <c r="E12" s="4" t="s">
        <v>174</v>
      </c>
      <c r="F12" s="4"/>
      <c r="G12" s="5">
        <v>15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8784457731</v>
      </c>
      <c r="P12" s="4"/>
      <c r="Q12" s="5">
        <v>0</v>
      </c>
      <c r="R12" s="4"/>
      <c r="S12" s="5">
        <v>8784457731</v>
      </c>
    </row>
    <row r="13" spans="1:19">
      <c r="A13" s="1" t="s">
        <v>175</v>
      </c>
      <c r="C13" s="4" t="s">
        <v>278</v>
      </c>
      <c r="E13" s="4" t="s">
        <v>176</v>
      </c>
      <c r="F13" s="4"/>
      <c r="G13" s="5">
        <v>18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5966506918</v>
      </c>
      <c r="P13" s="4"/>
      <c r="Q13" s="5">
        <v>0</v>
      </c>
      <c r="R13" s="4"/>
      <c r="S13" s="5">
        <v>5966506918</v>
      </c>
    </row>
    <row r="14" spans="1:19">
      <c r="A14" s="1" t="s">
        <v>177</v>
      </c>
      <c r="C14" s="4" t="s">
        <v>278</v>
      </c>
      <c r="E14" s="4" t="s">
        <v>178</v>
      </c>
      <c r="F14" s="4"/>
      <c r="G14" s="5">
        <v>18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109535653</v>
      </c>
      <c r="P14" s="4"/>
      <c r="Q14" s="5">
        <v>0</v>
      </c>
      <c r="R14" s="4"/>
      <c r="S14" s="5">
        <v>109535653</v>
      </c>
    </row>
    <row r="15" spans="1:19">
      <c r="A15" s="1" t="s">
        <v>149</v>
      </c>
      <c r="C15" s="5">
        <v>1</v>
      </c>
      <c r="E15" s="4" t="s">
        <v>278</v>
      </c>
      <c r="F15" s="4"/>
      <c r="G15" s="5">
        <v>8</v>
      </c>
      <c r="H15" s="4"/>
      <c r="I15" s="5">
        <v>255555</v>
      </c>
      <c r="J15" s="4"/>
      <c r="K15" s="5">
        <v>0</v>
      </c>
      <c r="L15" s="4"/>
      <c r="M15" s="5">
        <v>255555</v>
      </c>
      <c r="N15" s="4"/>
      <c r="O15" s="5">
        <v>1261655920</v>
      </c>
      <c r="P15" s="4"/>
      <c r="Q15" s="5">
        <v>0</v>
      </c>
      <c r="R15" s="4"/>
      <c r="S15" s="5">
        <v>1261655920</v>
      </c>
    </row>
    <row r="16" spans="1:19">
      <c r="A16" s="1" t="s">
        <v>153</v>
      </c>
      <c r="C16" s="5">
        <v>17</v>
      </c>
      <c r="E16" s="4" t="s">
        <v>278</v>
      </c>
      <c r="F16" s="4"/>
      <c r="G16" s="5">
        <v>8</v>
      </c>
      <c r="H16" s="4"/>
      <c r="I16" s="5">
        <v>290523</v>
      </c>
      <c r="J16" s="4"/>
      <c r="K16" s="5">
        <v>0</v>
      </c>
      <c r="L16" s="4"/>
      <c r="M16" s="5">
        <v>290523</v>
      </c>
      <c r="N16" s="4"/>
      <c r="O16" s="5">
        <v>2281084734</v>
      </c>
      <c r="P16" s="4"/>
      <c r="Q16" s="5">
        <v>0</v>
      </c>
      <c r="R16" s="4"/>
      <c r="S16" s="5">
        <v>2281084734</v>
      </c>
    </row>
    <row r="17" spans="1:19">
      <c r="A17" s="1" t="s">
        <v>156</v>
      </c>
      <c r="C17" s="5">
        <v>1</v>
      </c>
      <c r="E17" s="4" t="s">
        <v>278</v>
      </c>
      <c r="F17" s="4"/>
      <c r="G17" s="5">
        <v>8</v>
      </c>
      <c r="H17" s="4"/>
      <c r="I17" s="5">
        <v>93507467</v>
      </c>
      <c r="J17" s="4"/>
      <c r="K17" s="5">
        <v>0</v>
      </c>
      <c r="L17" s="4"/>
      <c r="M17" s="5">
        <v>93507467</v>
      </c>
      <c r="N17" s="4"/>
      <c r="O17" s="5">
        <v>642321940</v>
      </c>
      <c r="P17" s="4"/>
      <c r="Q17" s="5">
        <v>0</v>
      </c>
      <c r="R17" s="4"/>
      <c r="S17" s="5">
        <v>642321940</v>
      </c>
    </row>
    <row r="18" spans="1:19" ht="24.75" thickBot="1">
      <c r="E18" s="4"/>
      <c r="F18" s="4"/>
      <c r="G18" s="4"/>
      <c r="H18" s="4"/>
      <c r="I18" s="12">
        <f>SUM(I8:I17)</f>
        <v>156219878</v>
      </c>
      <c r="J18" s="4"/>
      <c r="K18" s="12">
        <f>SUM(K8:K17)</f>
        <v>0</v>
      </c>
      <c r="L18" s="4"/>
      <c r="M18" s="12">
        <f>SUM(M8:M17)</f>
        <v>156219878</v>
      </c>
      <c r="N18" s="4"/>
      <c r="O18" s="12">
        <f>SUM(O8:O17)</f>
        <v>28105362282</v>
      </c>
      <c r="P18" s="4"/>
      <c r="Q18" s="12">
        <f>SUM(SUM(Q8:Q17))</f>
        <v>0</v>
      </c>
      <c r="R18" s="4"/>
      <c r="S18" s="12">
        <f>SUM(S8:S17)</f>
        <v>28105362282</v>
      </c>
    </row>
    <row r="19" spans="1:19" ht="24.75" thickTop="1">
      <c r="M19" s="5"/>
      <c r="N19" s="5"/>
      <c r="O19" s="5"/>
      <c r="P19" s="5"/>
      <c r="Q19" s="5"/>
      <c r="R19" s="5"/>
      <c r="S19" s="5"/>
    </row>
    <row r="20" spans="1:19">
      <c r="M20" s="4"/>
      <c r="N20" s="4"/>
      <c r="O20" s="4"/>
      <c r="P20" s="4"/>
      <c r="Q20" s="4"/>
      <c r="R20" s="4"/>
      <c r="S20" s="4"/>
    </row>
    <row r="21" spans="1:19">
      <c r="M21" s="4"/>
      <c r="N21" s="4"/>
      <c r="O21" s="4"/>
      <c r="P21" s="4"/>
      <c r="Q21" s="4"/>
      <c r="R21" s="4"/>
      <c r="S21" s="4"/>
    </row>
    <row r="22" spans="1:19">
      <c r="M22" s="5"/>
      <c r="N22" s="5"/>
      <c r="O22" s="5"/>
      <c r="P22" s="5"/>
      <c r="Q22" s="5"/>
      <c r="R22" s="5"/>
      <c r="S22" s="5"/>
    </row>
    <row r="23" spans="1:19">
      <c r="M23" s="4"/>
      <c r="N23" s="4"/>
      <c r="O23" s="4"/>
      <c r="P23" s="4"/>
      <c r="Q23" s="4"/>
      <c r="R23" s="4"/>
      <c r="S23" s="4"/>
    </row>
    <row r="24" spans="1:19">
      <c r="M24" s="4"/>
      <c r="N24" s="4"/>
      <c r="O24" s="4"/>
      <c r="P24" s="4"/>
      <c r="Q24" s="4"/>
      <c r="R24" s="4"/>
      <c r="S24" s="4"/>
    </row>
    <row r="25" spans="1:19">
      <c r="M25" s="4"/>
      <c r="N25" s="4"/>
      <c r="O25" s="4"/>
      <c r="P25" s="4"/>
      <c r="Q25" s="4"/>
      <c r="R25" s="4"/>
      <c r="S25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tabSelected="1" workbookViewId="0">
      <selection activeCell="N14" sqref="N14"/>
    </sheetView>
  </sheetViews>
  <sheetFormatPr defaultRowHeight="2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159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19" t="s">
        <v>163</v>
      </c>
      <c r="C6" s="19" t="s">
        <v>146</v>
      </c>
      <c r="E6" s="19" t="s">
        <v>265</v>
      </c>
      <c r="G6" s="19" t="s">
        <v>13</v>
      </c>
    </row>
    <row r="7" spans="1:7">
      <c r="A7" s="1" t="s">
        <v>274</v>
      </c>
      <c r="C7" s="5">
        <v>631780780782</v>
      </c>
      <c r="D7" s="4"/>
      <c r="E7" s="8">
        <f>C7/$C$11</f>
        <v>0.8848892089792928</v>
      </c>
      <c r="F7" s="4"/>
      <c r="G7" s="8">
        <v>0.15216358830220589</v>
      </c>
    </row>
    <row r="8" spans="1:7">
      <c r="A8" s="1" t="s">
        <v>275</v>
      </c>
      <c r="C8" s="5">
        <v>82083844490</v>
      </c>
      <c r="D8" s="4"/>
      <c r="E8" s="8">
        <f t="shared" ref="E8:E10" si="0">C8/$C$11</f>
        <v>0.11496884747084225</v>
      </c>
      <c r="F8" s="4"/>
      <c r="G8" s="8">
        <v>1.9769788349336421E-2</v>
      </c>
    </row>
    <row r="9" spans="1:7">
      <c r="A9" s="1" t="s">
        <v>276</v>
      </c>
      <c r="C9" s="5">
        <v>94053545</v>
      </c>
      <c r="D9" s="4"/>
      <c r="E9" s="8">
        <f t="shared" si="0"/>
        <v>1.3173393298500214E-4</v>
      </c>
      <c r="F9" s="4"/>
      <c r="G9" s="8">
        <v>2.26526753188481E-5</v>
      </c>
    </row>
    <row r="10" spans="1:7">
      <c r="A10" s="1" t="s">
        <v>272</v>
      </c>
      <c r="C10" s="17">
        <v>7289319</v>
      </c>
      <c r="D10" s="4"/>
      <c r="E10" s="8">
        <f t="shared" si="0"/>
        <v>1.0209616879962397E-5</v>
      </c>
      <c r="F10" s="4"/>
      <c r="G10" s="8">
        <v>1.7556231038661065E-6</v>
      </c>
    </row>
    <row r="11" spans="1:7" ht="24.75" thickBot="1">
      <c r="C11" s="12">
        <f>SUM(C7:C10)</f>
        <v>713965968136</v>
      </c>
      <c r="D11" s="4"/>
      <c r="E11" s="9">
        <f>SUM(E7:E10)</f>
        <v>1</v>
      </c>
      <c r="F11" s="4"/>
      <c r="G11" s="9">
        <f>SUM(G7:G10)</f>
        <v>0.17195778494996503</v>
      </c>
    </row>
    <row r="12" spans="1:7" ht="24.75" thickTop="1">
      <c r="C12" s="4"/>
      <c r="D12" s="4"/>
      <c r="E12" s="4"/>
      <c r="F12" s="4"/>
      <c r="G12" s="4"/>
    </row>
    <row r="13" spans="1:7">
      <c r="C13" s="4"/>
      <c r="D13" s="4"/>
      <c r="E13" s="4"/>
      <c r="F13" s="4"/>
      <c r="G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6"/>
  <sheetViews>
    <sheetView rightToLeft="1" workbookViewId="0">
      <selection activeCell="O53" sqref="O53"/>
    </sheetView>
  </sheetViews>
  <sheetFormatPr defaultRowHeight="24"/>
  <cols>
    <col min="1" max="1" width="43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19" t="s">
        <v>179</v>
      </c>
      <c r="D6" s="19" t="s">
        <v>179</v>
      </c>
      <c r="E6" s="19" t="s">
        <v>179</v>
      </c>
      <c r="F6" s="19" t="s">
        <v>179</v>
      </c>
      <c r="G6" s="19" t="s">
        <v>179</v>
      </c>
      <c r="I6" s="19" t="s">
        <v>161</v>
      </c>
      <c r="J6" s="19" t="s">
        <v>161</v>
      </c>
      <c r="K6" s="19" t="s">
        <v>161</v>
      </c>
      <c r="L6" s="19" t="s">
        <v>161</v>
      </c>
      <c r="M6" s="19" t="s">
        <v>161</v>
      </c>
      <c r="O6" s="19" t="s">
        <v>162</v>
      </c>
      <c r="P6" s="19" t="s">
        <v>162</v>
      </c>
      <c r="Q6" s="19" t="s">
        <v>162</v>
      </c>
      <c r="R6" s="19" t="s">
        <v>162</v>
      </c>
      <c r="S6" s="19" t="s">
        <v>162</v>
      </c>
    </row>
    <row r="7" spans="1:19" ht="24.75">
      <c r="A7" s="19" t="s">
        <v>3</v>
      </c>
      <c r="C7" s="19" t="s">
        <v>180</v>
      </c>
      <c r="E7" s="19" t="s">
        <v>181</v>
      </c>
      <c r="G7" s="19" t="s">
        <v>182</v>
      </c>
      <c r="I7" s="19" t="s">
        <v>183</v>
      </c>
      <c r="K7" s="19" t="s">
        <v>166</v>
      </c>
      <c r="M7" s="19" t="s">
        <v>184</v>
      </c>
      <c r="O7" s="19" t="s">
        <v>183</v>
      </c>
      <c r="Q7" s="19" t="s">
        <v>166</v>
      </c>
      <c r="S7" s="19" t="s">
        <v>184</v>
      </c>
    </row>
    <row r="8" spans="1:19">
      <c r="A8" s="1" t="s">
        <v>36</v>
      </c>
      <c r="C8" s="4" t="s">
        <v>185</v>
      </c>
      <c r="D8" s="4"/>
      <c r="E8" s="5">
        <v>3021867</v>
      </c>
      <c r="F8" s="4"/>
      <c r="G8" s="5">
        <v>800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2417493600</v>
      </c>
      <c r="P8" s="4"/>
      <c r="Q8" s="5">
        <v>89300555</v>
      </c>
      <c r="R8" s="4"/>
      <c r="S8" s="5">
        <v>2328193045</v>
      </c>
    </row>
    <row r="9" spans="1:19">
      <c r="A9" s="1" t="s">
        <v>15</v>
      </c>
      <c r="C9" s="4" t="s">
        <v>186</v>
      </c>
      <c r="D9" s="4"/>
      <c r="E9" s="5">
        <v>12110123</v>
      </c>
      <c r="F9" s="4"/>
      <c r="G9" s="5">
        <v>63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762937749</v>
      </c>
      <c r="P9" s="4"/>
      <c r="Q9" s="5">
        <v>0</v>
      </c>
      <c r="R9" s="4"/>
      <c r="S9" s="5">
        <v>762937749</v>
      </c>
    </row>
    <row r="10" spans="1:19">
      <c r="A10" s="1" t="s">
        <v>187</v>
      </c>
      <c r="C10" s="4" t="s">
        <v>188</v>
      </c>
      <c r="D10" s="4"/>
      <c r="E10" s="5">
        <v>3644694</v>
      </c>
      <c r="F10" s="4"/>
      <c r="G10" s="5">
        <v>150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546704100</v>
      </c>
      <c r="P10" s="4"/>
      <c r="Q10" s="5">
        <v>0</v>
      </c>
      <c r="R10" s="4"/>
      <c r="S10" s="5">
        <v>546704100</v>
      </c>
    </row>
    <row r="11" spans="1:19">
      <c r="A11" s="1" t="s">
        <v>52</v>
      </c>
      <c r="C11" s="4" t="s">
        <v>189</v>
      </c>
      <c r="D11" s="4"/>
      <c r="E11" s="5">
        <v>3384079</v>
      </c>
      <c r="F11" s="4"/>
      <c r="G11" s="5">
        <v>350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1184427650</v>
      </c>
      <c r="P11" s="4"/>
      <c r="Q11" s="5">
        <v>0</v>
      </c>
      <c r="R11" s="4"/>
      <c r="S11" s="5">
        <v>1184427650</v>
      </c>
    </row>
    <row r="12" spans="1:19">
      <c r="A12" s="1" t="s">
        <v>37</v>
      </c>
      <c r="C12" s="4" t="s">
        <v>186</v>
      </c>
      <c r="D12" s="4"/>
      <c r="E12" s="5">
        <v>5802574</v>
      </c>
      <c r="F12" s="4"/>
      <c r="G12" s="5">
        <v>2400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13926177600</v>
      </c>
      <c r="P12" s="4"/>
      <c r="Q12" s="5">
        <v>0</v>
      </c>
      <c r="R12" s="4"/>
      <c r="S12" s="5">
        <v>13926177600</v>
      </c>
    </row>
    <row r="13" spans="1:19">
      <c r="A13" s="1" t="s">
        <v>23</v>
      </c>
      <c r="C13" s="4" t="s">
        <v>190</v>
      </c>
      <c r="D13" s="4"/>
      <c r="E13" s="5">
        <v>2000000</v>
      </c>
      <c r="F13" s="4"/>
      <c r="G13" s="5">
        <v>700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1400000000</v>
      </c>
      <c r="P13" s="4"/>
      <c r="Q13" s="5">
        <v>0</v>
      </c>
      <c r="R13" s="4"/>
      <c r="S13" s="5">
        <v>1400000000</v>
      </c>
    </row>
    <row r="14" spans="1:19">
      <c r="A14" s="1" t="s">
        <v>25</v>
      </c>
      <c r="C14" s="4" t="s">
        <v>190</v>
      </c>
      <c r="D14" s="4"/>
      <c r="E14" s="5">
        <v>11103495</v>
      </c>
      <c r="F14" s="4"/>
      <c r="G14" s="5">
        <v>400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4441398000</v>
      </c>
      <c r="P14" s="4"/>
      <c r="Q14" s="5">
        <v>0</v>
      </c>
      <c r="R14" s="4"/>
      <c r="S14" s="5">
        <v>4441398000</v>
      </c>
    </row>
    <row r="15" spans="1:19">
      <c r="A15" s="1" t="s">
        <v>21</v>
      </c>
      <c r="C15" s="4" t="s">
        <v>191</v>
      </c>
      <c r="D15" s="4"/>
      <c r="E15" s="5">
        <v>1663269</v>
      </c>
      <c r="F15" s="4"/>
      <c r="G15" s="5">
        <v>3750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6237258750</v>
      </c>
      <c r="P15" s="4"/>
      <c r="Q15" s="5">
        <v>0</v>
      </c>
      <c r="R15" s="4"/>
      <c r="S15" s="5">
        <v>6237258750</v>
      </c>
    </row>
    <row r="16" spans="1:19">
      <c r="A16" s="1" t="s">
        <v>27</v>
      </c>
      <c r="C16" s="4" t="s">
        <v>192</v>
      </c>
      <c r="D16" s="4"/>
      <c r="E16" s="5">
        <v>589908</v>
      </c>
      <c r="F16" s="4"/>
      <c r="G16" s="5">
        <v>4720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2784365760</v>
      </c>
      <c r="P16" s="4"/>
      <c r="Q16" s="5">
        <v>0</v>
      </c>
      <c r="R16" s="4"/>
      <c r="S16" s="5">
        <v>2784365760</v>
      </c>
    </row>
    <row r="17" spans="1:19">
      <c r="A17" s="1" t="s">
        <v>53</v>
      </c>
      <c r="C17" s="4" t="s">
        <v>190</v>
      </c>
      <c r="D17" s="4"/>
      <c r="E17" s="5">
        <v>2479103</v>
      </c>
      <c r="F17" s="4"/>
      <c r="G17" s="5">
        <v>740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1834536220</v>
      </c>
      <c r="P17" s="4"/>
      <c r="Q17" s="5">
        <v>0</v>
      </c>
      <c r="R17" s="4"/>
      <c r="S17" s="5">
        <v>1834536220</v>
      </c>
    </row>
    <row r="18" spans="1:19">
      <c r="A18" s="1" t="s">
        <v>193</v>
      </c>
      <c r="C18" s="4" t="s">
        <v>194</v>
      </c>
      <c r="D18" s="4"/>
      <c r="E18" s="5">
        <v>1953499</v>
      </c>
      <c r="F18" s="4"/>
      <c r="G18" s="5">
        <v>100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195349900</v>
      </c>
      <c r="P18" s="4"/>
      <c r="Q18" s="5">
        <v>3933219</v>
      </c>
      <c r="R18" s="4"/>
      <c r="S18" s="5">
        <v>191416681</v>
      </c>
    </row>
    <row r="19" spans="1:19">
      <c r="A19" s="1" t="s">
        <v>39</v>
      </c>
      <c r="C19" s="4" t="s">
        <v>195</v>
      </c>
      <c r="D19" s="4"/>
      <c r="E19" s="5">
        <v>4004972</v>
      </c>
      <c r="F19" s="4"/>
      <c r="G19" s="5">
        <v>2400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9611932800</v>
      </c>
      <c r="P19" s="4"/>
      <c r="Q19" s="5">
        <v>0</v>
      </c>
      <c r="R19" s="4"/>
      <c r="S19" s="5">
        <v>9611932800</v>
      </c>
    </row>
    <row r="20" spans="1:19">
      <c r="A20" s="1" t="s">
        <v>16</v>
      </c>
      <c r="C20" s="4" t="s">
        <v>186</v>
      </c>
      <c r="D20" s="4"/>
      <c r="E20" s="5">
        <v>7477734</v>
      </c>
      <c r="F20" s="4"/>
      <c r="G20" s="5">
        <v>650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4860527100</v>
      </c>
      <c r="P20" s="4"/>
      <c r="Q20" s="5">
        <v>0</v>
      </c>
      <c r="R20" s="4"/>
      <c r="S20" s="5">
        <v>4860527100</v>
      </c>
    </row>
    <row r="21" spans="1:19">
      <c r="A21" s="1" t="s">
        <v>48</v>
      </c>
      <c r="C21" s="4" t="s">
        <v>196</v>
      </c>
      <c r="D21" s="4"/>
      <c r="E21" s="5">
        <v>5850856</v>
      </c>
      <c r="F21" s="4"/>
      <c r="G21" s="5">
        <v>1700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9946455200</v>
      </c>
      <c r="P21" s="4"/>
      <c r="Q21" s="5">
        <v>0</v>
      </c>
      <c r="R21" s="4"/>
      <c r="S21" s="5">
        <v>9946455200</v>
      </c>
    </row>
    <row r="22" spans="1:19">
      <c r="A22" s="1" t="s">
        <v>45</v>
      </c>
      <c r="C22" s="4" t="s">
        <v>190</v>
      </c>
      <c r="D22" s="4"/>
      <c r="E22" s="5">
        <v>9203071</v>
      </c>
      <c r="F22" s="4"/>
      <c r="G22" s="5">
        <v>330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3037013430</v>
      </c>
      <c r="P22" s="4"/>
      <c r="Q22" s="5">
        <v>0</v>
      </c>
      <c r="R22" s="4"/>
      <c r="S22" s="5">
        <v>3037013430</v>
      </c>
    </row>
    <row r="23" spans="1:19">
      <c r="A23" s="1" t="s">
        <v>41</v>
      </c>
      <c r="C23" s="4" t="s">
        <v>197</v>
      </c>
      <c r="D23" s="4"/>
      <c r="E23" s="5">
        <v>754942</v>
      </c>
      <c r="F23" s="4"/>
      <c r="G23" s="5">
        <v>3680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2778186560</v>
      </c>
      <c r="P23" s="4"/>
      <c r="Q23" s="5">
        <v>0</v>
      </c>
      <c r="R23" s="4"/>
      <c r="S23" s="5">
        <v>2778186560</v>
      </c>
    </row>
    <row r="24" spans="1:19">
      <c r="A24" s="1" t="s">
        <v>198</v>
      </c>
      <c r="C24" s="4" t="s">
        <v>188</v>
      </c>
      <c r="D24" s="4"/>
      <c r="E24" s="5">
        <v>4815427</v>
      </c>
      <c r="F24" s="4"/>
      <c r="G24" s="5">
        <v>2000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9630854000</v>
      </c>
      <c r="P24" s="4"/>
      <c r="Q24" s="5">
        <v>0</v>
      </c>
      <c r="R24" s="4"/>
      <c r="S24" s="5">
        <v>9630854000</v>
      </c>
    </row>
    <row r="25" spans="1:19">
      <c r="A25" s="1" t="s">
        <v>46</v>
      </c>
      <c r="C25" s="4" t="s">
        <v>191</v>
      </c>
      <c r="D25" s="4"/>
      <c r="E25" s="5">
        <v>1146320</v>
      </c>
      <c r="F25" s="4"/>
      <c r="G25" s="5">
        <v>1250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1432900000</v>
      </c>
      <c r="P25" s="4"/>
      <c r="Q25" s="5">
        <v>0</v>
      </c>
      <c r="R25" s="4"/>
      <c r="S25" s="5">
        <v>1432900000</v>
      </c>
    </row>
    <row r="26" spans="1:19">
      <c r="A26" s="1" t="s">
        <v>199</v>
      </c>
      <c r="C26" s="4" t="s">
        <v>200</v>
      </c>
      <c r="D26" s="4"/>
      <c r="E26" s="5">
        <v>9160874</v>
      </c>
      <c r="F26" s="4"/>
      <c r="G26" s="5">
        <v>20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183217480</v>
      </c>
      <c r="P26" s="4"/>
      <c r="Q26" s="5">
        <v>0</v>
      </c>
      <c r="R26" s="4"/>
      <c r="S26" s="5">
        <v>183217480</v>
      </c>
    </row>
    <row r="27" spans="1:19">
      <c r="A27" s="1" t="s">
        <v>17</v>
      </c>
      <c r="C27" s="4" t="s">
        <v>201</v>
      </c>
      <c r="D27" s="4"/>
      <c r="E27" s="5">
        <v>800654</v>
      </c>
      <c r="F27" s="4"/>
      <c r="G27" s="5">
        <v>11000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8807194000</v>
      </c>
      <c r="P27" s="4"/>
      <c r="Q27" s="5">
        <v>0</v>
      </c>
      <c r="R27" s="4"/>
      <c r="S27" s="5">
        <v>8807194000</v>
      </c>
    </row>
    <row r="28" spans="1:19">
      <c r="A28" s="1" t="s">
        <v>202</v>
      </c>
      <c r="C28" s="4" t="s">
        <v>203</v>
      </c>
      <c r="D28" s="4"/>
      <c r="E28" s="5">
        <v>824555</v>
      </c>
      <c r="F28" s="4"/>
      <c r="G28" s="5">
        <v>5700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4699963500</v>
      </c>
      <c r="P28" s="4"/>
      <c r="Q28" s="5">
        <v>0</v>
      </c>
      <c r="R28" s="4"/>
      <c r="S28" s="5">
        <v>4699963500</v>
      </c>
    </row>
    <row r="29" spans="1:19">
      <c r="A29" s="1" t="s">
        <v>204</v>
      </c>
      <c r="C29" s="4" t="s">
        <v>205</v>
      </c>
      <c r="D29" s="4"/>
      <c r="E29" s="5">
        <v>254271</v>
      </c>
      <c r="F29" s="4"/>
      <c r="G29" s="5">
        <v>23500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5975368500</v>
      </c>
      <c r="P29" s="4"/>
      <c r="Q29" s="5">
        <v>0</v>
      </c>
      <c r="R29" s="4"/>
      <c r="S29" s="5">
        <v>5975368500</v>
      </c>
    </row>
    <row r="30" spans="1:19">
      <c r="A30" s="1" t="s">
        <v>54</v>
      </c>
      <c r="C30" s="4" t="s">
        <v>206</v>
      </c>
      <c r="D30" s="4"/>
      <c r="E30" s="5">
        <v>1891814</v>
      </c>
      <c r="F30" s="4"/>
      <c r="G30" s="5">
        <v>5100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9648251400</v>
      </c>
      <c r="P30" s="4"/>
      <c r="Q30" s="5">
        <v>0</v>
      </c>
      <c r="R30" s="4"/>
      <c r="S30" s="5">
        <v>9648251400</v>
      </c>
    </row>
    <row r="31" spans="1:19">
      <c r="A31" s="1" t="s">
        <v>57</v>
      </c>
      <c r="C31" s="4" t="s">
        <v>201</v>
      </c>
      <c r="D31" s="4"/>
      <c r="E31" s="5">
        <v>5166679</v>
      </c>
      <c r="F31" s="4"/>
      <c r="G31" s="5">
        <v>2200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11366693800</v>
      </c>
      <c r="P31" s="4"/>
      <c r="Q31" s="5">
        <v>0</v>
      </c>
      <c r="R31" s="4"/>
      <c r="S31" s="5">
        <v>11366693800</v>
      </c>
    </row>
    <row r="32" spans="1:19">
      <c r="A32" s="1" t="s">
        <v>56</v>
      </c>
      <c r="C32" s="4" t="s">
        <v>207</v>
      </c>
      <c r="D32" s="4"/>
      <c r="E32" s="5">
        <v>715408</v>
      </c>
      <c r="F32" s="4"/>
      <c r="G32" s="5">
        <v>7650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5472871200</v>
      </c>
      <c r="P32" s="4"/>
      <c r="Q32" s="5">
        <v>0</v>
      </c>
      <c r="R32" s="4"/>
      <c r="S32" s="5">
        <v>5472871200</v>
      </c>
    </row>
    <row r="33" spans="1:19">
      <c r="A33" s="1" t="s">
        <v>49</v>
      </c>
      <c r="C33" s="4" t="s">
        <v>208</v>
      </c>
      <c r="D33" s="4"/>
      <c r="E33" s="5">
        <v>39</v>
      </c>
      <c r="F33" s="4"/>
      <c r="G33" s="5">
        <v>2400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93600</v>
      </c>
      <c r="P33" s="4"/>
      <c r="Q33" s="5">
        <v>0</v>
      </c>
      <c r="R33" s="4"/>
      <c r="S33" s="5">
        <v>93600</v>
      </c>
    </row>
    <row r="34" spans="1:19">
      <c r="A34" s="1" t="s">
        <v>209</v>
      </c>
      <c r="C34" s="4" t="s">
        <v>186</v>
      </c>
      <c r="D34" s="4"/>
      <c r="E34" s="5">
        <v>20714387</v>
      </c>
      <c r="F34" s="4"/>
      <c r="G34" s="5">
        <v>50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1035719350</v>
      </c>
      <c r="P34" s="4"/>
      <c r="Q34" s="5">
        <v>0</v>
      </c>
      <c r="R34" s="4"/>
      <c r="S34" s="5">
        <v>1035719350</v>
      </c>
    </row>
    <row r="35" spans="1:19">
      <c r="A35" s="1" t="s">
        <v>40</v>
      </c>
      <c r="C35" s="4" t="s">
        <v>210</v>
      </c>
      <c r="D35" s="4"/>
      <c r="E35" s="5">
        <v>2765140</v>
      </c>
      <c r="F35" s="4"/>
      <c r="G35" s="5">
        <v>1200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3318168000</v>
      </c>
      <c r="P35" s="4"/>
      <c r="Q35" s="5">
        <v>0</v>
      </c>
      <c r="R35" s="4"/>
      <c r="S35" s="5">
        <v>3318168000</v>
      </c>
    </row>
    <row r="36" spans="1:19">
      <c r="A36" s="1" t="s">
        <v>24</v>
      </c>
      <c r="C36" s="4" t="s">
        <v>211</v>
      </c>
      <c r="D36" s="4"/>
      <c r="E36" s="5">
        <v>2732631</v>
      </c>
      <c r="F36" s="4"/>
      <c r="G36" s="5">
        <v>1800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4918735800</v>
      </c>
      <c r="P36" s="4"/>
      <c r="Q36" s="5">
        <v>0</v>
      </c>
      <c r="R36" s="4"/>
      <c r="S36" s="5">
        <v>4918735800</v>
      </c>
    </row>
    <row r="37" spans="1:19">
      <c r="A37" s="1" t="s">
        <v>28</v>
      </c>
      <c r="C37" s="4" t="s">
        <v>212</v>
      </c>
      <c r="D37" s="4"/>
      <c r="E37" s="5">
        <v>1091408</v>
      </c>
      <c r="F37" s="4"/>
      <c r="G37" s="5">
        <v>3000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3274224000</v>
      </c>
      <c r="P37" s="4"/>
      <c r="Q37" s="5">
        <v>0</v>
      </c>
      <c r="R37" s="4"/>
      <c r="S37" s="5">
        <v>3274224000</v>
      </c>
    </row>
    <row r="38" spans="1:19">
      <c r="A38" s="1" t="s">
        <v>213</v>
      </c>
      <c r="C38" s="4" t="s">
        <v>188</v>
      </c>
      <c r="D38" s="4"/>
      <c r="E38" s="5">
        <v>1412218</v>
      </c>
      <c r="F38" s="4"/>
      <c r="G38" s="5">
        <v>200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282443600</v>
      </c>
      <c r="P38" s="4"/>
      <c r="Q38" s="5">
        <v>0</v>
      </c>
      <c r="R38" s="4"/>
      <c r="S38" s="5">
        <v>282443600</v>
      </c>
    </row>
    <row r="39" spans="1:19">
      <c r="A39" s="1" t="s">
        <v>214</v>
      </c>
      <c r="C39" s="4" t="s">
        <v>215</v>
      </c>
      <c r="D39" s="4"/>
      <c r="E39" s="5">
        <v>114343</v>
      </c>
      <c r="F39" s="4"/>
      <c r="G39" s="5">
        <v>6000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686058000</v>
      </c>
      <c r="P39" s="4"/>
      <c r="Q39" s="5">
        <v>0</v>
      </c>
      <c r="R39" s="4"/>
      <c r="S39" s="5">
        <v>686058000</v>
      </c>
    </row>
    <row r="40" spans="1:19">
      <c r="A40" s="1" t="s">
        <v>43</v>
      </c>
      <c r="C40" s="4" t="s">
        <v>186</v>
      </c>
      <c r="D40" s="4"/>
      <c r="E40" s="5">
        <v>6904845</v>
      </c>
      <c r="F40" s="4"/>
      <c r="G40" s="5">
        <v>4350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30036075750</v>
      </c>
      <c r="P40" s="4"/>
      <c r="Q40" s="5">
        <v>0</v>
      </c>
      <c r="R40" s="4"/>
      <c r="S40" s="5">
        <v>30036075750</v>
      </c>
    </row>
    <row r="41" spans="1:19">
      <c r="A41" s="1" t="s">
        <v>216</v>
      </c>
      <c r="C41" s="4" t="s">
        <v>217</v>
      </c>
      <c r="D41" s="4"/>
      <c r="E41" s="5">
        <v>487852</v>
      </c>
      <c r="F41" s="4"/>
      <c r="G41" s="5">
        <v>20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9757040</v>
      </c>
      <c r="P41" s="4"/>
      <c r="Q41" s="5">
        <v>0</v>
      </c>
      <c r="R41" s="4"/>
      <c r="S41" s="5">
        <v>9757040</v>
      </c>
    </row>
    <row r="42" spans="1:19">
      <c r="A42" s="1" t="s">
        <v>218</v>
      </c>
      <c r="C42" s="4" t="s">
        <v>219</v>
      </c>
      <c r="D42" s="4"/>
      <c r="E42" s="5">
        <v>619339</v>
      </c>
      <c r="F42" s="4"/>
      <c r="G42" s="5">
        <v>14350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8887514650</v>
      </c>
      <c r="P42" s="4"/>
      <c r="Q42" s="5">
        <v>0</v>
      </c>
      <c r="R42" s="4"/>
      <c r="S42" s="5">
        <v>8887514650</v>
      </c>
    </row>
    <row r="43" spans="1:19">
      <c r="A43" s="1" t="s">
        <v>22</v>
      </c>
      <c r="C43" s="4" t="s">
        <v>220</v>
      </c>
      <c r="D43" s="4"/>
      <c r="E43" s="5">
        <v>4594037</v>
      </c>
      <c r="F43" s="4"/>
      <c r="G43" s="5">
        <v>650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2986124050</v>
      </c>
      <c r="P43" s="4"/>
      <c r="Q43" s="5">
        <v>0</v>
      </c>
      <c r="R43" s="4"/>
      <c r="S43" s="5">
        <v>2986124050</v>
      </c>
    </row>
    <row r="44" spans="1:19">
      <c r="A44" s="1" t="s">
        <v>221</v>
      </c>
      <c r="C44" s="4" t="s">
        <v>222</v>
      </c>
      <c r="D44" s="4"/>
      <c r="E44" s="5">
        <v>15007</v>
      </c>
      <c r="F44" s="4"/>
      <c r="G44" s="5">
        <v>350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5252450</v>
      </c>
      <c r="P44" s="4"/>
      <c r="Q44" s="5">
        <v>0</v>
      </c>
      <c r="R44" s="4"/>
      <c r="S44" s="5">
        <v>5252450</v>
      </c>
    </row>
    <row r="45" spans="1:19">
      <c r="A45" s="1" t="s">
        <v>19</v>
      </c>
      <c r="C45" s="4" t="s">
        <v>223</v>
      </c>
      <c r="D45" s="4"/>
      <c r="E45" s="5">
        <v>2805925</v>
      </c>
      <c r="F45" s="4"/>
      <c r="G45" s="5">
        <v>1250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3507406250</v>
      </c>
      <c r="P45" s="4"/>
      <c r="Q45" s="5">
        <v>0</v>
      </c>
      <c r="R45" s="4"/>
      <c r="S45" s="5">
        <v>3507406250</v>
      </c>
    </row>
    <row r="46" spans="1:19">
      <c r="A46" s="1" t="s">
        <v>224</v>
      </c>
      <c r="C46" s="4" t="s">
        <v>225</v>
      </c>
      <c r="D46" s="4"/>
      <c r="E46" s="5">
        <v>562425</v>
      </c>
      <c r="F46" s="4"/>
      <c r="G46" s="5">
        <v>9400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5286795000</v>
      </c>
      <c r="P46" s="4"/>
      <c r="Q46" s="5">
        <v>0</v>
      </c>
      <c r="R46" s="4"/>
      <c r="S46" s="5">
        <v>5286795000</v>
      </c>
    </row>
    <row r="47" spans="1:19">
      <c r="A47" s="1" t="s">
        <v>35</v>
      </c>
      <c r="C47" s="4" t="s">
        <v>217</v>
      </c>
      <c r="D47" s="4"/>
      <c r="E47" s="5">
        <v>5354926</v>
      </c>
      <c r="F47" s="4"/>
      <c r="G47" s="5">
        <v>955</v>
      </c>
      <c r="H47" s="4"/>
      <c r="I47" s="5">
        <v>0</v>
      </c>
      <c r="J47" s="4"/>
      <c r="K47" s="5">
        <v>0</v>
      </c>
      <c r="L47" s="4"/>
      <c r="M47" s="5">
        <v>0</v>
      </c>
      <c r="N47" s="4"/>
      <c r="O47" s="5">
        <v>5113954330</v>
      </c>
      <c r="P47" s="4"/>
      <c r="Q47" s="5">
        <v>0</v>
      </c>
      <c r="R47" s="4"/>
      <c r="S47" s="5">
        <v>5113954330</v>
      </c>
    </row>
    <row r="48" spans="1:19">
      <c r="A48" s="1" t="s">
        <v>33</v>
      </c>
      <c r="C48" s="4" t="s">
        <v>226</v>
      </c>
      <c r="D48" s="4"/>
      <c r="E48" s="5">
        <v>17656929</v>
      </c>
      <c r="F48" s="4"/>
      <c r="G48" s="5">
        <v>135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2383685415</v>
      </c>
      <c r="P48" s="4"/>
      <c r="Q48" s="5">
        <v>0</v>
      </c>
      <c r="R48" s="4"/>
      <c r="S48" s="5">
        <v>2383685415</v>
      </c>
    </row>
    <row r="49" spans="1:19">
      <c r="A49" s="1" t="s">
        <v>34</v>
      </c>
      <c r="C49" s="4" t="s">
        <v>203</v>
      </c>
      <c r="D49" s="4"/>
      <c r="E49" s="5">
        <v>2905886</v>
      </c>
      <c r="F49" s="4"/>
      <c r="G49" s="5">
        <v>1260</v>
      </c>
      <c r="H49" s="4"/>
      <c r="I49" s="5">
        <v>0</v>
      </c>
      <c r="J49" s="4"/>
      <c r="K49" s="5">
        <v>0</v>
      </c>
      <c r="L49" s="4"/>
      <c r="M49" s="5">
        <v>0</v>
      </c>
      <c r="N49" s="4"/>
      <c r="O49" s="5">
        <v>3661416360</v>
      </c>
      <c r="P49" s="4"/>
      <c r="Q49" s="5">
        <v>0</v>
      </c>
      <c r="R49" s="4"/>
      <c r="S49" s="5">
        <v>3661416360</v>
      </c>
    </row>
    <row r="50" spans="1:19">
      <c r="A50" s="1" t="s">
        <v>26</v>
      </c>
      <c r="C50" s="4" t="s">
        <v>227</v>
      </c>
      <c r="D50" s="4"/>
      <c r="E50" s="5">
        <v>1143913</v>
      </c>
      <c r="F50" s="4"/>
      <c r="G50" s="5">
        <v>513</v>
      </c>
      <c r="H50" s="4"/>
      <c r="I50" s="5">
        <v>0</v>
      </c>
      <c r="J50" s="4"/>
      <c r="K50" s="5">
        <v>0</v>
      </c>
      <c r="L50" s="4"/>
      <c r="M50" s="5">
        <v>0</v>
      </c>
      <c r="N50" s="4"/>
      <c r="O50" s="5">
        <v>586827369</v>
      </c>
      <c r="P50" s="4"/>
      <c r="Q50" s="5">
        <v>0</v>
      </c>
      <c r="R50" s="4"/>
      <c r="S50" s="5">
        <v>586827369</v>
      </c>
    </row>
    <row r="51" spans="1:19">
      <c r="A51" s="1" t="s">
        <v>30</v>
      </c>
      <c r="C51" s="4" t="s">
        <v>228</v>
      </c>
      <c r="D51" s="4"/>
      <c r="E51" s="5">
        <v>1023077</v>
      </c>
      <c r="F51" s="4"/>
      <c r="G51" s="5">
        <v>3200</v>
      </c>
      <c r="H51" s="4"/>
      <c r="I51" s="5">
        <v>0</v>
      </c>
      <c r="J51" s="4"/>
      <c r="K51" s="5">
        <v>0</v>
      </c>
      <c r="L51" s="4"/>
      <c r="M51" s="5">
        <v>0</v>
      </c>
      <c r="N51" s="4"/>
      <c r="O51" s="5">
        <v>3273846400</v>
      </c>
      <c r="P51" s="4"/>
      <c r="Q51" s="5">
        <v>0</v>
      </c>
      <c r="R51" s="4"/>
      <c r="S51" s="5">
        <v>3273846400</v>
      </c>
    </row>
    <row r="52" spans="1:19">
      <c r="A52" s="1" t="s">
        <v>51</v>
      </c>
      <c r="C52" s="4" t="s">
        <v>229</v>
      </c>
      <c r="D52" s="4"/>
      <c r="E52" s="5">
        <v>3000000</v>
      </c>
      <c r="F52" s="4"/>
      <c r="G52" s="5">
        <v>2900</v>
      </c>
      <c r="H52" s="4"/>
      <c r="I52" s="5">
        <v>8700000000</v>
      </c>
      <c r="J52" s="4"/>
      <c r="K52" s="5">
        <v>0</v>
      </c>
      <c r="L52" s="4"/>
      <c r="M52" s="5">
        <v>8700000000</v>
      </c>
      <c r="N52" s="4"/>
      <c r="O52" s="5">
        <v>8700000000</v>
      </c>
      <c r="P52" s="4"/>
      <c r="Q52" s="5">
        <v>0</v>
      </c>
      <c r="R52" s="4"/>
      <c r="S52" s="5">
        <v>8700000000</v>
      </c>
    </row>
    <row r="53" spans="1:19">
      <c r="A53" s="1" t="s">
        <v>279</v>
      </c>
      <c r="C53" s="4" t="s">
        <v>278</v>
      </c>
      <c r="D53" s="4"/>
      <c r="E53" s="5" t="s">
        <v>278</v>
      </c>
      <c r="F53" s="4"/>
      <c r="G53" s="5" t="s">
        <v>278</v>
      </c>
      <c r="H53" s="4"/>
      <c r="I53" s="5">
        <v>0</v>
      </c>
      <c r="J53" s="4"/>
      <c r="K53" s="5">
        <v>0</v>
      </c>
      <c r="L53" s="4"/>
      <c r="M53" s="5">
        <v>0</v>
      </c>
      <c r="N53" s="4"/>
      <c r="O53" s="5">
        <v>17380069462</v>
      </c>
      <c r="P53" s="4"/>
      <c r="Q53" s="5">
        <v>0</v>
      </c>
      <c r="R53" s="4"/>
      <c r="S53" s="5">
        <f>O53-Q53</f>
        <v>17380069462</v>
      </c>
    </row>
    <row r="54" spans="1:19" ht="24.75" thickBot="1">
      <c r="I54" s="12">
        <f>SUM(I8:I53)</f>
        <v>8700000000</v>
      </c>
      <c r="J54" s="4"/>
      <c r="K54" s="12">
        <f>SUM(K8:K53)</f>
        <v>0</v>
      </c>
      <c r="M54" s="12">
        <f>SUM(M8:M53)</f>
        <v>8700000000</v>
      </c>
      <c r="O54" s="12">
        <f>SUM(O8:O53)</f>
        <v>228516245175</v>
      </c>
      <c r="P54" s="4"/>
      <c r="Q54" s="12">
        <f>SUM(Q8:Q53)</f>
        <v>93233774</v>
      </c>
      <c r="R54" s="4"/>
      <c r="S54" s="12">
        <f>SUM(S8:S53)</f>
        <v>228423011401</v>
      </c>
    </row>
    <row r="55" spans="1:19" ht="24.75" thickTop="1">
      <c r="I55" s="3"/>
      <c r="O55" s="3"/>
    </row>
    <row r="56" spans="1:19" ht="24.75">
      <c r="A56" s="2"/>
      <c r="O56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77"/>
  <sheetViews>
    <sheetView rightToLeft="1" topLeftCell="A10" workbookViewId="0">
      <selection activeCell="I73" sqref="I73:Q77"/>
    </sheetView>
  </sheetViews>
  <sheetFormatPr defaultRowHeight="24"/>
  <cols>
    <col min="1" max="1" width="40.42578125" style="1" bestFit="1" customWidth="1"/>
    <col min="2" max="2" width="1" style="1" customWidth="1"/>
    <col min="3" max="3" width="13.285156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20" width="16.5703125" style="1" bestFit="1" customWidth="1"/>
    <col min="21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161</v>
      </c>
      <c r="D6" s="19" t="s">
        <v>161</v>
      </c>
      <c r="E6" s="19" t="s">
        <v>161</v>
      </c>
      <c r="F6" s="19" t="s">
        <v>161</v>
      </c>
      <c r="G6" s="19" t="s">
        <v>161</v>
      </c>
      <c r="H6" s="19" t="s">
        <v>161</v>
      </c>
      <c r="I6" s="19" t="s">
        <v>161</v>
      </c>
      <c r="K6" s="19" t="s">
        <v>162</v>
      </c>
      <c r="L6" s="19" t="s">
        <v>162</v>
      </c>
      <c r="M6" s="19" t="s">
        <v>162</v>
      </c>
      <c r="N6" s="19" t="s">
        <v>162</v>
      </c>
      <c r="O6" s="19" t="s">
        <v>162</v>
      </c>
      <c r="P6" s="19" t="s">
        <v>162</v>
      </c>
      <c r="Q6" s="19" t="s">
        <v>162</v>
      </c>
    </row>
    <row r="7" spans="1:17" ht="24.75">
      <c r="A7" s="19" t="s">
        <v>3</v>
      </c>
      <c r="C7" s="19" t="s">
        <v>7</v>
      </c>
      <c r="E7" s="19" t="s">
        <v>230</v>
      </c>
      <c r="G7" s="19" t="s">
        <v>231</v>
      </c>
      <c r="I7" s="19" t="s">
        <v>232</v>
      </c>
      <c r="K7" s="19" t="s">
        <v>7</v>
      </c>
      <c r="M7" s="19" t="s">
        <v>230</v>
      </c>
      <c r="O7" s="19" t="s">
        <v>231</v>
      </c>
      <c r="Q7" s="19" t="s">
        <v>232</v>
      </c>
    </row>
    <row r="8" spans="1:17">
      <c r="A8" s="1" t="s">
        <v>25</v>
      </c>
      <c r="C8" s="6">
        <v>13825641</v>
      </c>
      <c r="D8" s="6"/>
      <c r="E8" s="6">
        <v>85896115225</v>
      </c>
      <c r="F8" s="6"/>
      <c r="G8" s="6">
        <v>59189840630</v>
      </c>
      <c r="H8" s="6"/>
      <c r="I8" s="6">
        <f>E8-G8</f>
        <v>26706274595</v>
      </c>
      <c r="J8" s="6"/>
      <c r="K8" s="6">
        <v>13825641</v>
      </c>
      <c r="L8" s="6"/>
      <c r="M8" s="6">
        <v>85896115225</v>
      </c>
      <c r="N8" s="6"/>
      <c r="O8" s="6">
        <v>76501317671</v>
      </c>
      <c r="P8" s="6"/>
      <c r="Q8" s="16">
        <f>M8-O8</f>
        <v>9394797554</v>
      </c>
    </row>
    <row r="9" spans="1:17">
      <c r="A9" s="1" t="s">
        <v>15</v>
      </c>
      <c r="C9" s="6">
        <v>10899110</v>
      </c>
      <c r="D9" s="6"/>
      <c r="E9" s="6">
        <v>42556974440</v>
      </c>
      <c r="F9" s="6"/>
      <c r="G9" s="6">
        <v>34106251410</v>
      </c>
      <c r="H9" s="6"/>
      <c r="I9" s="6">
        <f t="shared" ref="I9:I71" si="0">E9-G9</f>
        <v>8450723030</v>
      </c>
      <c r="J9" s="6"/>
      <c r="K9" s="6">
        <v>10899110</v>
      </c>
      <c r="L9" s="6"/>
      <c r="M9" s="6">
        <v>42556974440</v>
      </c>
      <c r="N9" s="6"/>
      <c r="O9" s="6">
        <v>43196192222</v>
      </c>
      <c r="P9" s="6"/>
      <c r="Q9" s="16">
        <f t="shared" ref="Q9:Q71" si="1">M9-O9</f>
        <v>-639217782</v>
      </c>
    </row>
    <row r="10" spans="1:17">
      <c r="A10" s="1" t="s">
        <v>45</v>
      </c>
      <c r="C10" s="6">
        <v>14680094</v>
      </c>
      <c r="D10" s="6"/>
      <c r="E10" s="6">
        <v>59275740104</v>
      </c>
      <c r="F10" s="6"/>
      <c r="G10" s="6">
        <v>46341588576</v>
      </c>
      <c r="H10" s="6"/>
      <c r="I10" s="6">
        <f t="shared" si="0"/>
        <v>12934151528</v>
      </c>
      <c r="J10" s="6"/>
      <c r="K10" s="6">
        <v>14680094</v>
      </c>
      <c r="L10" s="6"/>
      <c r="M10" s="6">
        <v>59275740104</v>
      </c>
      <c r="N10" s="6"/>
      <c r="O10" s="6">
        <v>46761745117</v>
      </c>
      <c r="P10" s="6"/>
      <c r="Q10" s="16">
        <f t="shared" si="1"/>
        <v>12513994987</v>
      </c>
    </row>
    <row r="11" spans="1:17">
      <c r="A11" s="1" t="s">
        <v>17</v>
      </c>
      <c r="C11" s="6">
        <v>406546</v>
      </c>
      <c r="D11" s="6"/>
      <c r="E11" s="6">
        <v>34532656533</v>
      </c>
      <c r="F11" s="6"/>
      <c r="G11" s="6">
        <v>27477945777</v>
      </c>
      <c r="H11" s="6"/>
      <c r="I11" s="6">
        <f t="shared" si="0"/>
        <v>7054710756</v>
      </c>
      <c r="J11" s="6"/>
      <c r="K11" s="6">
        <v>406546</v>
      </c>
      <c r="L11" s="6"/>
      <c r="M11" s="6">
        <v>34532656533</v>
      </c>
      <c r="N11" s="6"/>
      <c r="O11" s="6">
        <v>34067910389</v>
      </c>
      <c r="P11" s="6"/>
      <c r="Q11" s="16">
        <f t="shared" si="1"/>
        <v>464746144</v>
      </c>
    </row>
    <row r="12" spans="1:17">
      <c r="A12" s="1" t="s">
        <v>42</v>
      </c>
      <c r="C12" s="6">
        <v>22974565</v>
      </c>
      <c r="D12" s="6"/>
      <c r="E12" s="6">
        <v>121840016914</v>
      </c>
      <c r="F12" s="6"/>
      <c r="G12" s="6">
        <v>89410246714</v>
      </c>
      <c r="H12" s="6"/>
      <c r="I12" s="6">
        <f t="shared" si="0"/>
        <v>32429770200</v>
      </c>
      <c r="J12" s="6"/>
      <c r="K12" s="6">
        <v>22974565</v>
      </c>
      <c r="L12" s="6"/>
      <c r="M12" s="6">
        <v>121840016914</v>
      </c>
      <c r="N12" s="6"/>
      <c r="O12" s="6">
        <v>90625480690</v>
      </c>
      <c r="P12" s="6"/>
      <c r="Q12" s="16">
        <f t="shared" si="1"/>
        <v>31214536224</v>
      </c>
    </row>
    <row r="13" spans="1:17">
      <c r="A13" s="1" t="s">
        <v>37</v>
      </c>
      <c r="C13" s="6">
        <v>3799170</v>
      </c>
      <c r="D13" s="6"/>
      <c r="E13" s="6">
        <v>69753154414</v>
      </c>
      <c r="F13" s="6"/>
      <c r="G13" s="6">
        <v>53391042497</v>
      </c>
      <c r="H13" s="6"/>
      <c r="I13" s="6">
        <f t="shared" si="0"/>
        <v>16362111917</v>
      </c>
      <c r="J13" s="6"/>
      <c r="K13" s="6">
        <v>3799170</v>
      </c>
      <c r="L13" s="6"/>
      <c r="M13" s="6">
        <v>69753154414</v>
      </c>
      <c r="N13" s="6"/>
      <c r="O13" s="6">
        <v>44110278481</v>
      </c>
      <c r="P13" s="6"/>
      <c r="Q13" s="16">
        <f t="shared" si="1"/>
        <v>25642875933</v>
      </c>
    </row>
    <row r="14" spans="1:17">
      <c r="A14" s="1" t="s">
        <v>39</v>
      </c>
      <c r="C14" s="6">
        <v>4508684</v>
      </c>
      <c r="D14" s="6"/>
      <c r="E14" s="6">
        <v>145256996071</v>
      </c>
      <c r="F14" s="6"/>
      <c r="G14" s="6">
        <v>97787879623</v>
      </c>
      <c r="H14" s="6"/>
      <c r="I14" s="6">
        <f t="shared" si="0"/>
        <v>47469116448</v>
      </c>
      <c r="J14" s="6"/>
      <c r="K14" s="6">
        <v>4508684</v>
      </c>
      <c r="L14" s="6"/>
      <c r="M14" s="6">
        <v>145256996071</v>
      </c>
      <c r="N14" s="6"/>
      <c r="O14" s="6">
        <v>90055480354</v>
      </c>
      <c r="P14" s="6"/>
      <c r="Q14" s="16">
        <f t="shared" si="1"/>
        <v>55201515717</v>
      </c>
    </row>
    <row r="15" spans="1:17">
      <c r="A15" s="1" t="s">
        <v>50</v>
      </c>
      <c r="C15" s="6">
        <v>6553239</v>
      </c>
      <c r="D15" s="6"/>
      <c r="E15" s="6">
        <v>76412119983</v>
      </c>
      <c r="F15" s="6"/>
      <c r="G15" s="6">
        <v>56999943484</v>
      </c>
      <c r="H15" s="6"/>
      <c r="I15" s="6">
        <f t="shared" si="0"/>
        <v>19412176499</v>
      </c>
      <c r="J15" s="6"/>
      <c r="K15" s="6">
        <v>6553239</v>
      </c>
      <c r="L15" s="6"/>
      <c r="M15" s="6">
        <v>76412119983</v>
      </c>
      <c r="N15" s="6"/>
      <c r="O15" s="6">
        <v>49850835084</v>
      </c>
      <c r="P15" s="6"/>
      <c r="Q15" s="16">
        <f t="shared" si="1"/>
        <v>26561284899</v>
      </c>
    </row>
    <row r="16" spans="1:17">
      <c r="A16" s="1" t="s">
        <v>19</v>
      </c>
      <c r="C16" s="6">
        <v>1848143</v>
      </c>
      <c r="D16" s="6"/>
      <c r="E16" s="6">
        <v>27061168668</v>
      </c>
      <c r="F16" s="6"/>
      <c r="G16" s="6">
        <v>19400267559</v>
      </c>
      <c r="H16" s="6"/>
      <c r="I16" s="6">
        <f t="shared" si="0"/>
        <v>7660901109</v>
      </c>
      <c r="J16" s="6"/>
      <c r="K16" s="6">
        <v>1848143</v>
      </c>
      <c r="L16" s="6"/>
      <c r="M16" s="6">
        <v>27061168668</v>
      </c>
      <c r="N16" s="6"/>
      <c r="O16" s="6">
        <v>19069530734</v>
      </c>
      <c r="P16" s="6"/>
      <c r="Q16" s="16">
        <f t="shared" si="1"/>
        <v>7991637934</v>
      </c>
    </row>
    <row r="17" spans="1:17">
      <c r="A17" s="1" t="s">
        <v>34</v>
      </c>
      <c r="C17" s="6">
        <v>2615297</v>
      </c>
      <c r="D17" s="6"/>
      <c r="E17" s="6">
        <v>37046237755</v>
      </c>
      <c r="F17" s="6"/>
      <c r="G17" s="6">
        <v>27063251581</v>
      </c>
      <c r="H17" s="6"/>
      <c r="I17" s="6">
        <f t="shared" si="0"/>
        <v>9982986174</v>
      </c>
      <c r="J17" s="6"/>
      <c r="K17" s="6">
        <v>2615297</v>
      </c>
      <c r="L17" s="6"/>
      <c r="M17" s="6">
        <v>37046237755</v>
      </c>
      <c r="N17" s="6"/>
      <c r="O17" s="6">
        <v>31672602469</v>
      </c>
      <c r="P17" s="6"/>
      <c r="Q17" s="16">
        <f t="shared" si="1"/>
        <v>5373635286</v>
      </c>
    </row>
    <row r="18" spans="1:17">
      <c r="A18" s="1" t="s">
        <v>46</v>
      </c>
      <c r="C18" s="6">
        <v>856476</v>
      </c>
      <c r="D18" s="6"/>
      <c r="E18" s="6">
        <v>10863608389</v>
      </c>
      <c r="F18" s="6"/>
      <c r="G18" s="6">
        <v>9091498855</v>
      </c>
      <c r="H18" s="6"/>
      <c r="I18" s="6">
        <f t="shared" si="0"/>
        <v>1772109534</v>
      </c>
      <c r="J18" s="6"/>
      <c r="K18" s="6">
        <v>856476</v>
      </c>
      <c r="L18" s="6"/>
      <c r="M18" s="6">
        <v>10863608389</v>
      </c>
      <c r="N18" s="6"/>
      <c r="O18" s="6">
        <v>14270035791</v>
      </c>
      <c r="P18" s="6"/>
      <c r="Q18" s="16">
        <f t="shared" si="1"/>
        <v>-3406427402</v>
      </c>
    </row>
    <row r="19" spans="1:17">
      <c r="A19" s="1" t="s">
        <v>61</v>
      </c>
      <c r="C19" s="6">
        <v>1180308</v>
      </c>
      <c r="D19" s="6"/>
      <c r="E19" s="6">
        <v>41240973634</v>
      </c>
      <c r="F19" s="6"/>
      <c r="G19" s="6">
        <v>36401389090</v>
      </c>
      <c r="H19" s="6"/>
      <c r="I19" s="6">
        <f t="shared" si="0"/>
        <v>4839584544</v>
      </c>
      <c r="J19" s="6"/>
      <c r="K19" s="6">
        <v>1180308</v>
      </c>
      <c r="L19" s="6"/>
      <c r="M19" s="6">
        <v>41240973634</v>
      </c>
      <c r="N19" s="6"/>
      <c r="O19" s="6">
        <v>38138244565</v>
      </c>
      <c r="P19" s="6"/>
      <c r="Q19" s="16">
        <f t="shared" si="1"/>
        <v>3102729069</v>
      </c>
    </row>
    <row r="20" spans="1:17">
      <c r="A20" s="1" t="s">
        <v>51</v>
      </c>
      <c r="C20" s="6">
        <v>3000000</v>
      </c>
      <c r="D20" s="6"/>
      <c r="E20" s="6">
        <v>75597502500</v>
      </c>
      <c r="F20" s="6"/>
      <c r="G20" s="6">
        <v>55807955100</v>
      </c>
      <c r="H20" s="6"/>
      <c r="I20" s="6">
        <f t="shared" si="0"/>
        <v>19789547400</v>
      </c>
      <c r="J20" s="6"/>
      <c r="K20" s="6">
        <v>3000000</v>
      </c>
      <c r="L20" s="6"/>
      <c r="M20" s="6">
        <v>75597502500</v>
      </c>
      <c r="N20" s="6"/>
      <c r="O20" s="6">
        <v>53551580724</v>
      </c>
      <c r="P20" s="6"/>
      <c r="Q20" s="16">
        <f t="shared" si="1"/>
        <v>22045921776</v>
      </c>
    </row>
    <row r="21" spans="1:17">
      <c r="A21" s="1" t="s">
        <v>54</v>
      </c>
      <c r="C21" s="6">
        <v>1891814</v>
      </c>
      <c r="D21" s="6"/>
      <c r="E21" s="6">
        <v>70201219191</v>
      </c>
      <c r="F21" s="6"/>
      <c r="G21" s="6">
        <v>53069338483</v>
      </c>
      <c r="H21" s="6"/>
      <c r="I21" s="6">
        <f t="shared" si="0"/>
        <v>17131880708</v>
      </c>
      <c r="J21" s="6"/>
      <c r="K21" s="6">
        <v>1891814</v>
      </c>
      <c r="L21" s="6"/>
      <c r="M21" s="6">
        <v>70201219191</v>
      </c>
      <c r="N21" s="6"/>
      <c r="O21" s="6">
        <v>51884336157</v>
      </c>
      <c r="P21" s="6"/>
      <c r="Q21" s="16">
        <f t="shared" si="1"/>
        <v>18316883034</v>
      </c>
    </row>
    <row r="22" spans="1:17">
      <c r="A22" s="1" t="s">
        <v>56</v>
      </c>
      <c r="C22" s="6">
        <v>643867</v>
      </c>
      <c r="D22" s="6"/>
      <c r="E22" s="6">
        <v>51618902702</v>
      </c>
      <c r="F22" s="6"/>
      <c r="G22" s="6">
        <v>40418272853</v>
      </c>
      <c r="H22" s="6"/>
      <c r="I22" s="6">
        <f t="shared" si="0"/>
        <v>11200629849</v>
      </c>
      <c r="J22" s="6"/>
      <c r="K22" s="6">
        <v>643867</v>
      </c>
      <c r="L22" s="6"/>
      <c r="M22" s="6">
        <v>51618902702</v>
      </c>
      <c r="N22" s="6"/>
      <c r="O22" s="6">
        <v>26177472044</v>
      </c>
      <c r="P22" s="6"/>
      <c r="Q22" s="16">
        <f t="shared" si="1"/>
        <v>25441430658</v>
      </c>
    </row>
    <row r="23" spans="1:17">
      <c r="A23" s="1" t="s">
        <v>57</v>
      </c>
      <c r="C23" s="6">
        <v>2440852</v>
      </c>
      <c r="D23" s="6"/>
      <c r="E23" s="6">
        <v>53257920026</v>
      </c>
      <c r="F23" s="6"/>
      <c r="G23" s="6">
        <v>43981036178</v>
      </c>
      <c r="H23" s="6"/>
      <c r="I23" s="6">
        <f t="shared" si="0"/>
        <v>9276883848</v>
      </c>
      <c r="J23" s="6"/>
      <c r="K23" s="6">
        <v>2440852</v>
      </c>
      <c r="L23" s="6"/>
      <c r="M23" s="6">
        <v>53257920026</v>
      </c>
      <c r="N23" s="6"/>
      <c r="O23" s="6">
        <v>41271855016</v>
      </c>
      <c r="P23" s="6"/>
      <c r="Q23" s="16">
        <f t="shared" si="1"/>
        <v>11986065010</v>
      </c>
    </row>
    <row r="24" spans="1:17">
      <c r="A24" s="1" t="s">
        <v>64</v>
      </c>
      <c r="C24" s="6">
        <v>2497095</v>
      </c>
      <c r="D24" s="6"/>
      <c r="E24" s="6">
        <v>150175355727</v>
      </c>
      <c r="F24" s="6"/>
      <c r="G24" s="6">
        <v>135357775961</v>
      </c>
      <c r="H24" s="6"/>
      <c r="I24" s="6">
        <f t="shared" si="0"/>
        <v>14817579766</v>
      </c>
      <c r="J24" s="6"/>
      <c r="K24" s="6">
        <v>2497095</v>
      </c>
      <c r="L24" s="6"/>
      <c r="M24" s="6">
        <v>150175355727</v>
      </c>
      <c r="N24" s="6"/>
      <c r="O24" s="6">
        <v>135357775961</v>
      </c>
      <c r="P24" s="6"/>
      <c r="Q24" s="16">
        <f t="shared" si="1"/>
        <v>14817579766</v>
      </c>
    </row>
    <row r="25" spans="1:17">
      <c r="A25" s="1" t="s">
        <v>27</v>
      </c>
      <c r="C25" s="6">
        <v>530917</v>
      </c>
      <c r="D25" s="6"/>
      <c r="E25" s="6">
        <v>21126154495</v>
      </c>
      <c r="F25" s="6"/>
      <c r="G25" s="6">
        <v>21178930299</v>
      </c>
      <c r="H25" s="6"/>
      <c r="I25" s="6">
        <f t="shared" si="0"/>
        <v>-52775804</v>
      </c>
      <c r="J25" s="6"/>
      <c r="K25" s="6">
        <v>530917</v>
      </c>
      <c r="L25" s="6"/>
      <c r="M25" s="6">
        <v>21126154495</v>
      </c>
      <c r="N25" s="6"/>
      <c r="O25" s="6">
        <v>14787780391</v>
      </c>
      <c r="P25" s="6"/>
      <c r="Q25" s="16">
        <f t="shared" si="1"/>
        <v>6338374104</v>
      </c>
    </row>
    <row r="26" spans="1:17">
      <c r="A26" s="1" t="s">
        <v>16</v>
      </c>
      <c r="C26" s="6">
        <v>4994409</v>
      </c>
      <c r="D26" s="6"/>
      <c r="E26" s="6">
        <v>40809770430</v>
      </c>
      <c r="F26" s="6"/>
      <c r="G26" s="6">
        <v>28132524893</v>
      </c>
      <c r="H26" s="6"/>
      <c r="I26" s="6">
        <f t="shared" si="0"/>
        <v>12677245537</v>
      </c>
      <c r="J26" s="6"/>
      <c r="K26" s="6">
        <v>4994409</v>
      </c>
      <c r="L26" s="6"/>
      <c r="M26" s="6">
        <v>40809770430</v>
      </c>
      <c r="N26" s="6"/>
      <c r="O26" s="6">
        <v>20468389041</v>
      </c>
      <c r="P26" s="6"/>
      <c r="Q26" s="16">
        <f t="shared" si="1"/>
        <v>20341381389</v>
      </c>
    </row>
    <row r="27" spans="1:17">
      <c r="A27" s="1" t="s">
        <v>33</v>
      </c>
      <c r="C27" s="6">
        <v>15891235</v>
      </c>
      <c r="D27" s="6"/>
      <c r="E27" s="6">
        <v>20440906704</v>
      </c>
      <c r="F27" s="6"/>
      <c r="G27" s="6">
        <v>14896271269</v>
      </c>
      <c r="H27" s="6"/>
      <c r="I27" s="6">
        <f t="shared" si="0"/>
        <v>5544635435</v>
      </c>
      <c r="J27" s="6"/>
      <c r="K27" s="6">
        <v>15891235</v>
      </c>
      <c r="L27" s="6"/>
      <c r="M27" s="6">
        <v>20440906704</v>
      </c>
      <c r="N27" s="6"/>
      <c r="O27" s="6">
        <v>15006848008</v>
      </c>
      <c r="P27" s="6"/>
      <c r="Q27" s="16">
        <f t="shared" si="1"/>
        <v>5434058696</v>
      </c>
    </row>
    <row r="28" spans="1:17">
      <c r="A28" s="1" t="s">
        <v>58</v>
      </c>
      <c r="C28" s="6">
        <v>9927364</v>
      </c>
      <c r="D28" s="6"/>
      <c r="E28" s="6">
        <v>53278931098</v>
      </c>
      <c r="F28" s="6"/>
      <c r="G28" s="6">
        <v>39117193564</v>
      </c>
      <c r="H28" s="6"/>
      <c r="I28" s="6">
        <f t="shared" si="0"/>
        <v>14161737534</v>
      </c>
      <c r="J28" s="6"/>
      <c r="K28" s="6">
        <v>9927364</v>
      </c>
      <c r="L28" s="6"/>
      <c r="M28" s="6">
        <v>53278931098</v>
      </c>
      <c r="N28" s="6"/>
      <c r="O28" s="6">
        <v>30981517936</v>
      </c>
      <c r="P28" s="6"/>
      <c r="Q28" s="16">
        <f t="shared" si="1"/>
        <v>22297413162</v>
      </c>
    </row>
    <row r="29" spans="1:17">
      <c r="A29" s="1" t="s">
        <v>35</v>
      </c>
      <c r="C29" s="6">
        <v>9960161</v>
      </c>
      <c r="D29" s="6"/>
      <c r="E29" s="6">
        <v>38692709548</v>
      </c>
      <c r="F29" s="6"/>
      <c r="G29" s="6">
        <v>28722505219</v>
      </c>
      <c r="H29" s="6"/>
      <c r="I29" s="6">
        <f t="shared" si="0"/>
        <v>9970204329</v>
      </c>
      <c r="J29" s="6"/>
      <c r="K29" s="6">
        <v>9960161</v>
      </c>
      <c r="L29" s="6"/>
      <c r="M29" s="6">
        <v>38692709548</v>
      </c>
      <c r="N29" s="6"/>
      <c r="O29" s="6">
        <v>30616087926</v>
      </c>
      <c r="P29" s="6"/>
      <c r="Q29" s="16">
        <f t="shared" si="1"/>
        <v>8076621622</v>
      </c>
    </row>
    <row r="30" spans="1:17">
      <c r="A30" s="1" t="s">
        <v>21</v>
      </c>
      <c r="C30" s="6">
        <v>1474102</v>
      </c>
      <c r="D30" s="6"/>
      <c r="E30" s="6">
        <v>47227621130</v>
      </c>
      <c r="F30" s="6"/>
      <c r="G30" s="6">
        <v>40887063501</v>
      </c>
      <c r="H30" s="6"/>
      <c r="I30" s="6">
        <f t="shared" si="0"/>
        <v>6340557629</v>
      </c>
      <c r="J30" s="6"/>
      <c r="K30" s="6">
        <v>1474102</v>
      </c>
      <c r="L30" s="6"/>
      <c r="M30" s="6">
        <v>47227621130</v>
      </c>
      <c r="N30" s="6"/>
      <c r="O30" s="6">
        <v>30640073166</v>
      </c>
      <c r="P30" s="6"/>
      <c r="Q30" s="16">
        <f t="shared" si="1"/>
        <v>16587547964</v>
      </c>
    </row>
    <row r="31" spans="1:17">
      <c r="A31" s="1" t="s">
        <v>53</v>
      </c>
      <c r="C31" s="6">
        <v>1965668</v>
      </c>
      <c r="D31" s="6"/>
      <c r="E31" s="6">
        <v>44316091206</v>
      </c>
      <c r="F31" s="6"/>
      <c r="G31" s="6">
        <v>34937024284</v>
      </c>
      <c r="H31" s="6"/>
      <c r="I31" s="6">
        <f t="shared" si="0"/>
        <v>9379066922</v>
      </c>
      <c r="J31" s="6"/>
      <c r="K31" s="6">
        <v>1965668</v>
      </c>
      <c r="L31" s="6"/>
      <c r="M31" s="6">
        <v>44316091206</v>
      </c>
      <c r="N31" s="6"/>
      <c r="O31" s="6">
        <v>34388658306</v>
      </c>
      <c r="P31" s="6"/>
      <c r="Q31" s="16">
        <f t="shared" si="1"/>
        <v>9927432900</v>
      </c>
    </row>
    <row r="32" spans="1:17">
      <c r="A32" s="1" t="s">
        <v>40</v>
      </c>
      <c r="C32" s="6">
        <v>2474051</v>
      </c>
      <c r="D32" s="6"/>
      <c r="E32" s="6">
        <v>60991393834</v>
      </c>
      <c r="F32" s="6"/>
      <c r="G32" s="6">
        <v>46603631058</v>
      </c>
      <c r="H32" s="6"/>
      <c r="I32" s="6">
        <f t="shared" si="0"/>
        <v>14387762776</v>
      </c>
      <c r="J32" s="6"/>
      <c r="K32" s="6">
        <v>2474051</v>
      </c>
      <c r="L32" s="6"/>
      <c r="M32" s="6">
        <v>60991393834</v>
      </c>
      <c r="N32" s="6"/>
      <c r="O32" s="6">
        <v>31502701802</v>
      </c>
      <c r="P32" s="6"/>
      <c r="Q32" s="16">
        <f t="shared" si="1"/>
        <v>29488692032</v>
      </c>
    </row>
    <row r="33" spans="1:17">
      <c r="A33" s="1" t="s">
        <v>47</v>
      </c>
      <c r="C33" s="6">
        <v>1687500</v>
      </c>
      <c r="D33" s="6"/>
      <c r="E33" s="6">
        <v>6906100246</v>
      </c>
      <c r="F33" s="6"/>
      <c r="G33" s="6">
        <v>6906100246</v>
      </c>
      <c r="H33" s="6"/>
      <c r="I33" s="6">
        <f t="shared" si="0"/>
        <v>0</v>
      </c>
      <c r="J33" s="6"/>
      <c r="K33" s="6">
        <v>1687500</v>
      </c>
      <c r="L33" s="6"/>
      <c r="M33" s="6">
        <v>6906100246</v>
      </c>
      <c r="N33" s="6"/>
      <c r="O33" s="6">
        <v>6435212872</v>
      </c>
      <c r="P33" s="6"/>
      <c r="Q33" s="16">
        <f t="shared" si="1"/>
        <v>470887374</v>
      </c>
    </row>
    <row r="34" spans="1:17">
      <c r="A34" s="1" t="s">
        <v>48</v>
      </c>
      <c r="C34" s="6">
        <v>32177894</v>
      </c>
      <c r="D34" s="6"/>
      <c r="E34" s="6">
        <v>188400105275</v>
      </c>
      <c r="F34" s="6"/>
      <c r="G34" s="6">
        <v>136114727440</v>
      </c>
      <c r="H34" s="6"/>
      <c r="I34" s="6">
        <f t="shared" si="0"/>
        <v>52285377835</v>
      </c>
      <c r="J34" s="6"/>
      <c r="K34" s="6">
        <v>32177894</v>
      </c>
      <c r="L34" s="6"/>
      <c r="M34" s="6">
        <v>188400105275</v>
      </c>
      <c r="N34" s="6"/>
      <c r="O34" s="6">
        <v>131102530028</v>
      </c>
      <c r="P34" s="6"/>
      <c r="Q34" s="16">
        <f t="shared" si="1"/>
        <v>57297575247</v>
      </c>
    </row>
    <row r="35" spans="1:17">
      <c r="A35" s="1" t="s">
        <v>36</v>
      </c>
      <c r="C35" s="6">
        <v>3021867</v>
      </c>
      <c r="D35" s="6"/>
      <c r="E35" s="6">
        <v>17722932658</v>
      </c>
      <c r="F35" s="6"/>
      <c r="G35" s="6">
        <v>12838612573</v>
      </c>
      <c r="H35" s="6"/>
      <c r="I35" s="6">
        <f t="shared" si="0"/>
        <v>4884320085</v>
      </c>
      <c r="J35" s="6"/>
      <c r="K35" s="6">
        <v>3021867</v>
      </c>
      <c r="L35" s="6"/>
      <c r="M35" s="6">
        <v>17722932658</v>
      </c>
      <c r="N35" s="6"/>
      <c r="O35" s="6">
        <v>12023923181</v>
      </c>
      <c r="P35" s="6"/>
      <c r="Q35" s="16">
        <f t="shared" si="1"/>
        <v>5699009477</v>
      </c>
    </row>
    <row r="36" spans="1:17">
      <c r="A36" s="1" t="s">
        <v>32</v>
      </c>
      <c r="C36" s="6">
        <v>417248</v>
      </c>
      <c r="D36" s="6"/>
      <c r="E36" s="6">
        <v>14305257763</v>
      </c>
      <c r="F36" s="6"/>
      <c r="G36" s="6">
        <v>13218968681</v>
      </c>
      <c r="H36" s="6"/>
      <c r="I36" s="6">
        <f t="shared" si="0"/>
        <v>1086289082</v>
      </c>
      <c r="J36" s="6"/>
      <c r="K36" s="6">
        <v>417248</v>
      </c>
      <c r="L36" s="6"/>
      <c r="M36" s="6">
        <v>14305257763</v>
      </c>
      <c r="N36" s="6"/>
      <c r="O36" s="6">
        <v>13768315193</v>
      </c>
      <c r="P36" s="6"/>
      <c r="Q36" s="16">
        <f t="shared" si="1"/>
        <v>536942570</v>
      </c>
    </row>
    <row r="37" spans="1:17">
      <c r="A37" s="1" t="s">
        <v>23</v>
      </c>
      <c r="C37" s="6">
        <v>2414463</v>
      </c>
      <c r="D37" s="6"/>
      <c r="E37" s="6">
        <v>89979634473</v>
      </c>
      <c r="F37" s="6"/>
      <c r="G37" s="6">
        <v>71850994222</v>
      </c>
      <c r="H37" s="6"/>
      <c r="I37" s="6">
        <f t="shared" si="0"/>
        <v>18128640251</v>
      </c>
      <c r="J37" s="6"/>
      <c r="K37" s="6">
        <v>2414463</v>
      </c>
      <c r="L37" s="6"/>
      <c r="M37" s="6">
        <v>89979634473</v>
      </c>
      <c r="N37" s="6"/>
      <c r="O37" s="6">
        <v>45344749641</v>
      </c>
      <c r="P37" s="6"/>
      <c r="Q37" s="16">
        <f t="shared" si="1"/>
        <v>44634884832</v>
      </c>
    </row>
    <row r="38" spans="1:17">
      <c r="A38" s="1" t="s">
        <v>44</v>
      </c>
      <c r="C38" s="6">
        <v>2237003</v>
      </c>
      <c r="D38" s="6"/>
      <c r="E38" s="6">
        <v>43072930158</v>
      </c>
      <c r="F38" s="6"/>
      <c r="G38" s="6">
        <v>38892387634</v>
      </c>
      <c r="H38" s="6"/>
      <c r="I38" s="6">
        <f t="shared" si="0"/>
        <v>4180542524</v>
      </c>
      <c r="J38" s="6"/>
      <c r="K38" s="6">
        <v>2237003</v>
      </c>
      <c r="L38" s="6"/>
      <c r="M38" s="6">
        <v>43072930158</v>
      </c>
      <c r="N38" s="6"/>
      <c r="O38" s="6">
        <v>26835861240</v>
      </c>
      <c r="P38" s="6"/>
      <c r="Q38" s="16">
        <f t="shared" si="1"/>
        <v>16237068918</v>
      </c>
    </row>
    <row r="39" spans="1:17">
      <c r="A39" s="1" t="s">
        <v>28</v>
      </c>
      <c r="C39" s="6">
        <v>1091408</v>
      </c>
      <c r="D39" s="6"/>
      <c r="E39" s="6">
        <v>16610035213</v>
      </c>
      <c r="F39" s="6"/>
      <c r="G39" s="6">
        <v>17069828018</v>
      </c>
      <c r="H39" s="6"/>
      <c r="I39" s="6">
        <f t="shared" si="0"/>
        <v>-459792805</v>
      </c>
      <c r="J39" s="6"/>
      <c r="K39" s="6">
        <v>1091408</v>
      </c>
      <c r="L39" s="6"/>
      <c r="M39" s="6">
        <v>16610035213</v>
      </c>
      <c r="N39" s="6"/>
      <c r="O39" s="6">
        <v>11747441969</v>
      </c>
      <c r="P39" s="6"/>
      <c r="Q39" s="16">
        <f t="shared" si="1"/>
        <v>4862593244</v>
      </c>
    </row>
    <row r="40" spans="1:17">
      <c r="A40" s="1" t="s">
        <v>55</v>
      </c>
      <c r="C40" s="6">
        <v>3885165</v>
      </c>
      <c r="D40" s="6"/>
      <c r="E40" s="6">
        <v>78978887085</v>
      </c>
      <c r="F40" s="6"/>
      <c r="G40" s="6">
        <v>63003335201</v>
      </c>
      <c r="H40" s="6"/>
      <c r="I40" s="6">
        <f t="shared" si="0"/>
        <v>15975551884</v>
      </c>
      <c r="J40" s="6"/>
      <c r="K40" s="6">
        <v>3885165</v>
      </c>
      <c r="L40" s="6"/>
      <c r="M40" s="6">
        <v>78978887085</v>
      </c>
      <c r="N40" s="6"/>
      <c r="O40" s="6">
        <v>73177758119</v>
      </c>
      <c r="P40" s="6"/>
      <c r="Q40" s="16">
        <f t="shared" si="1"/>
        <v>5801128966</v>
      </c>
    </row>
    <row r="41" spans="1:17">
      <c r="A41" s="1" t="s">
        <v>60</v>
      </c>
      <c r="C41" s="6">
        <v>1782252</v>
      </c>
      <c r="D41" s="6"/>
      <c r="E41" s="6">
        <v>43777412210</v>
      </c>
      <c r="F41" s="6"/>
      <c r="G41" s="6">
        <v>38440036541</v>
      </c>
      <c r="H41" s="6"/>
      <c r="I41" s="6">
        <f t="shared" si="0"/>
        <v>5337375669</v>
      </c>
      <c r="J41" s="6"/>
      <c r="K41" s="6">
        <v>1782252</v>
      </c>
      <c r="L41" s="6"/>
      <c r="M41" s="6">
        <v>43777412210</v>
      </c>
      <c r="N41" s="6"/>
      <c r="O41" s="6">
        <v>26279012716</v>
      </c>
      <c r="P41" s="6"/>
      <c r="Q41" s="16">
        <f t="shared" si="1"/>
        <v>17498399494</v>
      </c>
    </row>
    <row r="42" spans="1:17">
      <c r="A42" s="1" t="s">
        <v>31</v>
      </c>
      <c r="C42" s="6">
        <v>185603029</v>
      </c>
      <c r="D42" s="6"/>
      <c r="E42" s="6">
        <v>79703434502</v>
      </c>
      <c r="F42" s="6"/>
      <c r="G42" s="6">
        <v>79703434502</v>
      </c>
      <c r="H42" s="6"/>
      <c r="I42" s="6">
        <f t="shared" si="0"/>
        <v>0</v>
      </c>
      <c r="J42" s="6"/>
      <c r="K42" s="6">
        <v>185603029</v>
      </c>
      <c r="L42" s="6"/>
      <c r="M42" s="6">
        <v>79703434502</v>
      </c>
      <c r="N42" s="6"/>
      <c r="O42" s="6">
        <v>79703434502</v>
      </c>
      <c r="P42" s="6"/>
      <c r="Q42" s="16">
        <f t="shared" si="1"/>
        <v>0</v>
      </c>
    </row>
    <row r="43" spans="1:17">
      <c r="A43" s="1" t="s">
        <v>62</v>
      </c>
      <c r="C43" s="6">
        <v>6500000</v>
      </c>
      <c r="D43" s="6"/>
      <c r="E43" s="6">
        <v>41933999250</v>
      </c>
      <c r="F43" s="6"/>
      <c r="G43" s="6">
        <v>39367213001</v>
      </c>
      <c r="H43" s="6"/>
      <c r="I43" s="6">
        <f t="shared" si="0"/>
        <v>2566786249</v>
      </c>
      <c r="J43" s="6"/>
      <c r="K43" s="6">
        <v>6500000</v>
      </c>
      <c r="L43" s="6"/>
      <c r="M43" s="6">
        <v>41933999250</v>
      </c>
      <c r="N43" s="6"/>
      <c r="O43" s="6">
        <v>39367213001</v>
      </c>
      <c r="P43" s="6"/>
      <c r="Q43" s="16">
        <f t="shared" si="1"/>
        <v>2566786249</v>
      </c>
    </row>
    <row r="44" spans="1:17">
      <c r="A44" s="1" t="s">
        <v>30</v>
      </c>
      <c r="C44" s="6">
        <v>3857377</v>
      </c>
      <c r="D44" s="6"/>
      <c r="E44" s="6">
        <v>109664572355</v>
      </c>
      <c r="F44" s="6"/>
      <c r="G44" s="6">
        <v>79738593022</v>
      </c>
      <c r="H44" s="6"/>
      <c r="I44" s="6">
        <f t="shared" si="0"/>
        <v>29925979333</v>
      </c>
      <c r="J44" s="6"/>
      <c r="K44" s="6">
        <v>3857377</v>
      </c>
      <c r="L44" s="6"/>
      <c r="M44" s="6">
        <v>109664572355</v>
      </c>
      <c r="N44" s="6"/>
      <c r="O44" s="6">
        <v>72244346557</v>
      </c>
      <c r="P44" s="6"/>
      <c r="Q44" s="16">
        <f t="shared" si="1"/>
        <v>37420225798</v>
      </c>
    </row>
    <row r="45" spans="1:17">
      <c r="A45" s="1" t="s">
        <v>59</v>
      </c>
      <c r="C45" s="6">
        <v>1845682</v>
      </c>
      <c r="D45" s="6"/>
      <c r="E45" s="6">
        <v>37244413899</v>
      </c>
      <c r="F45" s="6"/>
      <c r="G45" s="6">
        <v>27369294766</v>
      </c>
      <c r="H45" s="6"/>
      <c r="I45" s="6">
        <f t="shared" si="0"/>
        <v>9875119133</v>
      </c>
      <c r="J45" s="6"/>
      <c r="K45" s="6">
        <v>1845682</v>
      </c>
      <c r="L45" s="6"/>
      <c r="M45" s="6">
        <v>37244413899</v>
      </c>
      <c r="N45" s="6"/>
      <c r="O45" s="6">
        <v>29187956605</v>
      </c>
      <c r="P45" s="6"/>
      <c r="Q45" s="16">
        <f t="shared" si="1"/>
        <v>8056457294</v>
      </c>
    </row>
    <row r="46" spans="1:17">
      <c r="A46" s="1" t="s">
        <v>20</v>
      </c>
      <c r="C46" s="6">
        <v>807196</v>
      </c>
      <c r="D46" s="6"/>
      <c r="E46" s="6">
        <v>149646328778</v>
      </c>
      <c r="F46" s="6"/>
      <c r="G46" s="6">
        <v>118037848895</v>
      </c>
      <c r="H46" s="6"/>
      <c r="I46" s="6">
        <f t="shared" si="0"/>
        <v>31608479883</v>
      </c>
      <c r="J46" s="6"/>
      <c r="K46" s="6">
        <v>807196</v>
      </c>
      <c r="L46" s="6"/>
      <c r="M46" s="6">
        <v>149646328778</v>
      </c>
      <c r="N46" s="6"/>
      <c r="O46" s="6">
        <v>107864991105</v>
      </c>
      <c r="P46" s="6"/>
      <c r="Q46" s="16">
        <f t="shared" si="1"/>
        <v>41781337673</v>
      </c>
    </row>
    <row r="47" spans="1:17">
      <c r="A47" s="1" t="s">
        <v>43</v>
      </c>
      <c r="C47" s="6">
        <v>2592837</v>
      </c>
      <c r="D47" s="6"/>
      <c r="E47" s="6">
        <v>58558746562</v>
      </c>
      <c r="F47" s="6"/>
      <c r="G47" s="6">
        <v>52326831202</v>
      </c>
      <c r="H47" s="6"/>
      <c r="I47" s="6">
        <f t="shared" si="0"/>
        <v>6231915360</v>
      </c>
      <c r="J47" s="6"/>
      <c r="K47" s="6">
        <v>2592837</v>
      </c>
      <c r="L47" s="6"/>
      <c r="M47" s="6">
        <v>58558746562</v>
      </c>
      <c r="N47" s="6"/>
      <c r="O47" s="6">
        <v>28892761837</v>
      </c>
      <c r="P47" s="6"/>
      <c r="Q47" s="16">
        <f t="shared" si="1"/>
        <v>29665984725</v>
      </c>
    </row>
    <row r="48" spans="1:17">
      <c r="A48" s="1" t="s">
        <v>29</v>
      </c>
      <c r="C48" s="6">
        <v>3792796</v>
      </c>
      <c r="D48" s="6"/>
      <c r="E48" s="6">
        <v>49503104981</v>
      </c>
      <c r="F48" s="6"/>
      <c r="G48" s="6">
        <v>46489963791</v>
      </c>
      <c r="H48" s="6"/>
      <c r="I48" s="6">
        <f t="shared" si="0"/>
        <v>3013141190</v>
      </c>
      <c r="J48" s="6"/>
      <c r="K48" s="6">
        <v>3792796</v>
      </c>
      <c r="L48" s="6"/>
      <c r="M48" s="6">
        <v>49503104981</v>
      </c>
      <c r="N48" s="6"/>
      <c r="O48" s="6">
        <v>47025792894</v>
      </c>
      <c r="P48" s="6"/>
      <c r="Q48" s="16">
        <f t="shared" si="1"/>
        <v>2477312087</v>
      </c>
    </row>
    <row r="49" spans="1:17">
      <c r="A49" s="1" t="s">
        <v>18</v>
      </c>
      <c r="C49" s="6">
        <v>1098108</v>
      </c>
      <c r="D49" s="6"/>
      <c r="E49" s="6">
        <v>50245163068</v>
      </c>
      <c r="F49" s="6"/>
      <c r="G49" s="6">
        <v>36283928315</v>
      </c>
      <c r="H49" s="6"/>
      <c r="I49" s="6">
        <f t="shared" si="0"/>
        <v>13961234753</v>
      </c>
      <c r="J49" s="6"/>
      <c r="K49" s="6">
        <v>1098108</v>
      </c>
      <c r="L49" s="6"/>
      <c r="M49" s="6">
        <v>50245163068</v>
      </c>
      <c r="N49" s="6"/>
      <c r="O49" s="6">
        <v>26111467296</v>
      </c>
      <c r="P49" s="6"/>
      <c r="Q49" s="16">
        <f t="shared" si="1"/>
        <v>24133695772</v>
      </c>
    </row>
    <row r="50" spans="1:17">
      <c r="A50" s="1" t="s">
        <v>63</v>
      </c>
      <c r="C50" s="6">
        <v>1000000</v>
      </c>
      <c r="D50" s="6"/>
      <c r="E50" s="6">
        <v>45736240500</v>
      </c>
      <c r="F50" s="6"/>
      <c r="G50" s="6">
        <v>41248242880</v>
      </c>
      <c r="H50" s="6"/>
      <c r="I50" s="6">
        <f t="shared" si="0"/>
        <v>4487997620</v>
      </c>
      <c r="J50" s="6"/>
      <c r="K50" s="6">
        <v>1000000</v>
      </c>
      <c r="L50" s="6"/>
      <c r="M50" s="6">
        <v>45736240500</v>
      </c>
      <c r="N50" s="6"/>
      <c r="O50" s="6">
        <v>41248242880</v>
      </c>
      <c r="P50" s="6"/>
      <c r="Q50" s="16">
        <f t="shared" si="1"/>
        <v>4487997620</v>
      </c>
    </row>
    <row r="51" spans="1:17">
      <c r="A51" s="1" t="s">
        <v>121</v>
      </c>
      <c r="C51" s="6">
        <v>59409</v>
      </c>
      <c r="D51" s="6"/>
      <c r="E51" s="6">
        <v>52803780990</v>
      </c>
      <c r="F51" s="6"/>
      <c r="G51" s="6">
        <v>51538361053</v>
      </c>
      <c r="H51" s="6"/>
      <c r="I51" s="6">
        <f t="shared" si="0"/>
        <v>1265419937</v>
      </c>
      <c r="J51" s="6"/>
      <c r="K51" s="6">
        <v>59409</v>
      </c>
      <c r="L51" s="6"/>
      <c r="M51" s="6">
        <v>52803780990</v>
      </c>
      <c r="N51" s="6"/>
      <c r="O51" s="6">
        <v>49972024769</v>
      </c>
      <c r="P51" s="6"/>
      <c r="Q51" s="6">
        <f t="shared" si="1"/>
        <v>2831756221</v>
      </c>
    </row>
    <row r="52" spans="1:17">
      <c r="A52" s="1" t="s">
        <v>135</v>
      </c>
      <c r="C52" s="6">
        <v>111185</v>
      </c>
      <c r="D52" s="6"/>
      <c r="E52" s="6">
        <v>101160011424</v>
      </c>
      <c r="F52" s="6"/>
      <c r="G52" s="6">
        <v>100016367007</v>
      </c>
      <c r="H52" s="6"/>
      <c r="I52" s="6">
        <f t="shared" si="0"/>
        <v>1143644417</v>
      </c>
      <c r="J52" s="6"/>
      <c r="K52" s="6">
        <v>111185</v>
      </c>
      <c r="L52" s="6"/>
      <c r="M52" s="6">
        <v>101160011424</v>
      </c>
      <c r="N52" s="6"/>
      <c r="O52" s="6">
        <v>100016367007</v>
      </c>
      <c r="P52" s="6"/>
      <c r="Q52" s="6">
        <f t="shared" si="1"/>
        <v>1143644417</v>
      </c>
    </row>
    <row r="53" spans="1:17">
      <c r="A53" s="1" t="s">
        <v>110</v>
      </c>
      <c r="C53" s="6">
        <v>9600</v>
      </c>
      <c r="D53" s="6"/>
      <c r="E53" s="6">
        <v>6578359456</v>
      </c>
      <c r="F53" s="6"/>
      <c r="G53" s="6">
        <v>6398680029</v>
      </c>
      <c r="H53" s="6"/>
      <c r="I53" s="6">
        <f t="shared" si="0"/>
        <v>179679427</v>
      </c>
      <c r="J53" s="6"/>
      <c r="K53" s="6">
        <v>9600</v>
      </c>
      <c r="L53" s="6"/>
      <c r="M53" s="6">
        <v>6578359456</v>
      </c>
      <c r="N53" s="6"/>
      <c r="O53" s="6">
        <v>6433039772</v>
      </c>
      <c r="P53" s="6"/>
      <c r="Q53" s="6">
        <f t="shared" si="1"/>
        <v>145319684</v>
      </c>
    </row>
    <row r="54" spans="1:17">
      <c r="A54" s="1" t="s">
        <v>78</v>
      </c>
      <c r="C54" s="6">
        <v>277780</v>
      </c>
      <c r="D54" s="6"/>
      <c r="E54" s="6">
        <v>155050910327</v>
      </c>
      <c r="F54" s="6"/>
      <c r="G54" s="6">
        <v>149224142221</v>
      </c>
      <c r="H54" s="6"/>
      <c r="I54" s="6">
        <f t="shared" si="0"/>
        <v>5826768106</v>
      </c>
      <c r="J54" s="6"/>
      <c r="K54" s="6">
        <v>277780</v>
      </c>
      <c r="L54" s="6"/>
      <c r="M54" s="6">
        <v>155050910327</v>
      </c>
      <c r="N54" s="6"/>
      <c r="O54" s="6">
        <v>150018387537</v>
      </c>
      <c r="P54" s="6"/>
      <c r="Q54" s="6">
        <f t="shared" si="1"/>
        <v>5032522790</v>
      </c>
    </row>
    <row r="55" spans="1:17">
      <c r="A55" s="1" t="s">
        <v>90</v>
      </c>
      <c r="C55" s="6">
        <v>15000</v>
      </c>
      <c r="D55" s="6"/>
      <c r="E55" s="6">
        <v>12440994660</v>
      </c>
      <c r="F55" s="6"/>
      <c r="G55" s="6">
        <v>12057814125</v>
      </c>
      <c r="H55" s="6"/>
      <c r="I55" s="6">
        <f t="shared" si="0"/>
        <v>383180535</v>
      </c>
      <c r="J55" s="6"/>
      <c r="K55" s="6">
        <v>15000</v>
      </c>
      <c r="L55" s="6"/>
      <c r="M55" s="6">
        <v>12440994660</v>
      </c>
      <c r="N55" s="6"/>
      <c r="O55" s="6">
        <v>10697088493</v>
      </c>
      <c r="P55" s="6"/>
      <c r="Q55" s="6">
        <f t="shared" si="1"/>
        <v>1743906167</v>
      </c>
    </row>
    <row r="56" spans="1:17">
      <c r="A56" s="1" t="s">
        <v>74</v>
      </c>
      <c r="C56" s="6">
        <v>400</v>
      </c>
      <c r="D56" s="6"/>
      <c r="E56" s="6">
        <v>257637294</v>
      </c>
      <c r="F56" s="6"/>
      <c r="G56" s="6">
        <v>247347160</v>
      </c>
      <c r="H56" s="6"/>
      <c r="I56" s="6">
        <f t="shared" si="0"/>
        <v>10290134</v>
      </c>
      <c r="J56" s="6"/>
      <c r="K56" s="6">
        <v>400</v>
      </c>
      <c r="L56" s="6"/>
      <c r="M56" s="6">
        <v>257637294</v>
      </c>
      <c r="N56" s="6"/>
      <c r="O56" s="6">
        <v>248845095</v>
      </c>
      <c r="P56" s="6"/>
      <c r="Q56" s="6">
        <f t="shared" si="1"/>
        <v>8792199</v>
      </c>
    </row>
    <row r="57" spans="1:17">
      <c r="A57" s="1" t="s">
        <v>81</v>
      </c>
      <c r="C57" s="6">
        <v>23100</v>
      </c>
      <c r="D57" s="6"/>
      <c r="E57" s="6">
        <v>15015280986</v>
      </c>
      <c r="F57" s="6"/>
      <c r="G57" s="6">
        <v>14406013436</v>
      </c>
      <c r="H57" s="6"/>
      <c r="I57" s="6">
        <f t="shared" si="0"/>
        <v>609267550</v>
      </c>
      <c r="J57" s="6"/>
      <c r="K57" s="6">
        <v>23100</v>
      </c>
      <c r="L57" s="6"/>
      <c r="M57" s="6">
        <v>15015280986</v>
      </c>
      <c r="N57" s="6"/>
      <c r="O57" s="6">
        <v>14554530496</v>
      </c>
      <c r="P57" s="6"/>
      <c r="Q57" s="6">
        <f t="shared" si="1"/>
        <v>460750490</v>
      </c>
    </row>
    <row r="58" spans="1:17">
      <c r="A58" s="1" t="s">
        <v>115</v>
      </c>
      <c r="C58" s="6">
        <v>66620</v>
      </c>
      <c r="D58" s="6"/>
      <c r="E58" s="6">
        <v>60144958150</v>
      </c>
      <c r="F58" s="6"/>
      <c r="G58" s="6">
        <v>58622300981</v>
      </c>
      <c r="H58" s="6"/>
      <c r="I58" s="6">
        <f t="shared" si="0"/>
        <v>1522657169</v>
      </c>
      <c r="J58" s="6"/>
      <c r="K58" s="6">
        <v>66620</v>
      </c>
      <c r="L58" s="6"/>
      <c r="M58" s="6">
        <v>60144958150</v>
      </c>
      <c r="N58" s="6"/>
      <c r="O58" s="6">
        <v>53593538818</v>
      </c>
      <c r="P58" s="6"/>
      <c r="Q58" s="6">
        <f t="shared" si="1"/>
        <v>6551419332</v>
      </c>
    </row>
    <row r="59" spans="1:17">
      <c r="A59" s="1" t="s">
        <v>93</v>
      </c>
      <c r="C59" s="6">
        <v>90132</v>
      </c>
      <c r="D59" s="6"/>
      <c r="E59" s="6">
        <v>60923595516</v>
      </c>
      <c r="F59" s="6"/>
      <c r="G59" s="6">
        <v>58955469424</v>
      </c>
      <c r="H59" s="6"/>
      <c r="I59" s="6">
        <f t="shared" si="0"/>
        <v>1968126092</v>
      </c>
      <c r="J59" s="6"/>
      <c r="K59" s="6">
        <v>90132</v>
      </c>
      <c r="L59" s="6"/>
      <c r="M59" s="6">
        <v>60923595516</v>
      </c>
      <c r="N59" s="6"/>
      <c r="O59" s="6">
        <v>56067122101</v>
      </c>
      <c r="P59" s="6"/>
      <c r="Q59" s="6">
        <f t="shared" si="1"/>
        <v>4856473415</v>
      </c>
    </row>
    <row r="60" spans="1:17">
      <c r="A60" s="1" t="s">
        <v>96</v>
      </c>
      <c r="C60" s="6">
        <v>36825</v>
      </c>
      <c r="D60" s="6"/>
      <c r="E60" s="6">
        <v>23938538853</v>
      </c>
      <c r="F60" s="6"/>
      <c r="G60" s="6">
        <v>23084721885</v>
      </c>
      <c r="H60" s="6"/>
      <c r="I60" s="6">
        <f t="shared" si="0"/>
        <v>853816968</v>
      </c>
      <c r="J60" s="6"/>
      <c r="K60" s="6">
        <v>36825</v>
      </c>
      <c r="L60" s="6"/>
      <c r="M60" s="6">
        <v>23938538853</v>
      </c>
      <c r="N60" s="6"/>
      <c r="O60" s="6">
        <v>22417814748</v>
      </c>
      <c r="P60" s="6"/>
      <c r="Q60" s="6">
        <f t="shared" si="1"/>
        <v>1520724105</v>
      </c>
    </row>
    <row r="61" spans="1:17">
      <c r="A61" s="1" t="s">
        <v>107</v>
      </c>
      <c r="C61" s="6">
        <v>186529</v>
      </c>
      <c r="D61" s="6"/>
      <c r="E61" s="6">
        <v>180372554477</v>
      </c>
      <c r="F61" s="6"/>
      <c r="G61" s="6">
        <v>177245030114</v>
      </c>
      <c r="H61" s="6"/>
      <c r="I61" s="6">
        <f t="shared" si="0"/>
        <v>3127524363</v>
      </c>
      <c r="J61" s="6"/>
      <c r="K61" s="6">
        <v>186529</v>
      </c>
      <c r="L61" s="6"/>
      <c r="M61" s="6">
        <v>180372554477</v>
      </c>
      <c r="N61" s="6"/>
      <c r="O61" s="6">
        <v>157041749725</v>
      </c>
      <c r="P61" s="6"/>
      <c r="Q61" s="6">
        <f t="shared" si="1"/>
        <v>23330804752</v>
      </c>
    </row>
    <row r="62" spans="1:17">
      <c r="A62" s="1" t="s">
        <v>126</v>
      </c>
      <c r="C62" s="6">
        <v>172426</v>
      </c>
      <c r="D62" s="6"/>
      <c r="E62" s="6">
        <v>141191298437</v>
      </c>
      <c r="F62" s="6"/>
      <c r="G62" s="6">
        <v>137324484245</v>
      </c>
      <c r="H62" s="6"/>
      <c r="I62" s="6">
        <f t="shared" si="0"/>
        <v>3866814192</v>
      </c>
      <c r="J62" s="6"/>
      <c r="K62" s="6">
        <v>172426</v>
      </c>
      <c r="L62" s="6"/>
      <c r="M62" s="6">
        <v>141191298437</v>
      </c>
      <c r="N62" s="6"/>
      <c r="O62" s="6">
        <v>137036453785</v>
      </c>
      <c r="P62" s="6"/>
      <c r="Q62" s="6">
        <f t="shared" si="1"/>
        <v>4154844652</v>
      </c>
    </row>
    <row r="63" spans="1:17">
      <c r="A63" s="1" t="s">
        <v>124</v>
      </c>
      <c r="C63" s="6">
        <v>173609</v>
      </c>
      <c r="D63" s="6"/>
      <c r="E63" s="6">
        <v>146783063852</v>
      </c>
      <c r="F63" s="6"/>
      <c r="G63" s="6">
        <v>143638706835</v>
      </c>
      <c r="H63" s="6"/>
      <c r="I63" s="6">
        <f t="shared" si="0"/>
        <v>3144357017</v>
      </c>
      <c r="J63" s="6"/>
      <c r="K63" s="6">
        <v>173609</v>
      </c>
      <c r="L63" s="6"/>
      <c r="M63" s="6">
        <v>146783063852</v>
      </c>
      <c r="N63" s="6"/>
      <c r="O63" s="6">
        <v>139933631085</v>
      </c>
      <c r="P63" s="6"/>
      <c r="Q63" s="6">
        <f t="shared" si="1"/>
        <v>6849432767</v>
      </c>
    </row>
    <row r="64" spans="1:17">
      <c r="A64" s="1" t="s">
        <v>112</v>
      </c>
      <c r="C64" s="6">
        <v>112600</v>
      </c>
      <c r="D64" s="6"/>
      <c r="E64" s="6">
        <v>75090587363</v>
      </c>
      <c r="F64" s="6"/>
      <c r="G64" s="6">
        <v>72267091215</v>
      </c>
      <c r="H64" s="6"/>
      <c r="I64" s="6">
        <f t="shared" si="0"/>
        <v>2823496148</v>
      </c>
      <c r="J64" s="6"/>
      <c r="K64" s="6">
        <v>112600</v>
      </c>
      <c r="L64" s="6"/>
      <c r="M64" s="6">
        <v>75090587363</v>
      </c>
      <c r="N64" s="6"/>
      <c r="O64" s="6">
        <v>69051880363</v>
      </c>
      <c r="P64" s="6"/>
      <c r="Q64" s="6">
        <f t="shared" si="1"/>
        <v>6038707000</v>
      </c>
    </row>
    <row r="65" spans="1:20">
      <c r="A65" s="1" t="s">
        <v>100</v>
      </c>
      <c r="C65" s="6">
        <v>132300</v>
      </c>
      <c r="D65" s="6"/>
      <c r="E65" s="6">
        <v>96384245188</v>
      </c>
      <c r="F65" s="6"/>
      <c r="G65" s="6">
        <v>92079983477</v>
      </c>
      <c r="H65" s="6"/>
      <c r="I65" s="6">
        <f t="shared" si="0"/>
        <v>4304261711</v>
      </c>
      <c r="J65" s="6"/>
      <c r="K65" s="6">
        <v>132300</v>
      </c>
      <c r="L65" s="6"/>
      <c r="M65" s="6">
        <v>96384245188</v>
      </c>
      <c r="N65" s="6"/>
      <c r="O65" s="6">
        <v>91620125135</v>
      </c>
      <c r="P65" s="6"/>
      <c r="Q65" s="6">
        <f t="shared" si="1"/>
        <v>4764120053</v>
      </c>
    </row>
    <row r="66" spans="1:20">
      <c r="A66" s="1" t="s">
        <v>98</v>
      </c>
      <c r="C66" s="6">
        <v>14300</v>
      </c>
      <c r="D66" s="6"/>
      <c r="E66" s="6">
        <v>10530041084</v>
      </c>
      <c r="F66" s="6"/>
      <c r="G66" s="6">
        <v>10188618978</v>
      </c>
      <c r="H66" s="6"/>
      <c r="I66" s="6">
        <f t="shared" si="0"/>
        <v>341422106</v>
      </c>
      <c r="J66" s="6"/>
      <c r="K66" s="6">
        <v>14300</v>
      </c>
      <c r="L66" s="6"/>
      <c r="M66" s="6">
        <v>10530041084</v>
      </c>
      <c r="N66" s="6"/>
      <c r="O66" s="6">
        <v>9904118776</v>
      </c>
      <c r="P66" s="6"/>
      <c r="Q66" s="6">
        <f t="shared" si="1"/>
        <v>625922308</v>
      </c>
    </row>
    <row r="67" spans="1:20">
      <c r="A67" s="1" t="s">
        <v>138</v>
      </c>
      <c r="C67" s="6">
        <v>300000</v>
      </c>
      <c r="D67" s="6"/>
      <c r="E67" s="6">
        <v>254353890000</v>
      </c>
      <c r="F67" s="6"/>
      <c r="G67" s="6">
        <v>250391823717</v>
      </c>
      <c r="H67" s="6"/>
      <c r="I67" s="6">
        <f t="shared" si="0"/>
        <v>3962066283</v>
      </c>
      <c r="J67" s="6"/>
      <c r="K67" s="6">
        <v>300000</v>
      </c>
      <c r="L67" s="6"/>
      <c r="M67" s="6">
        <v>254353890000</v>
      </c>
      <c r="N67" s="6"/>
      <c r="O67" s="6">
        <v>250391823717</v>
      </c>
      <c r="P67" s="6"/>
      <c r="Q67" s="6">
        <f t="shared" si="1"/>
        <v>3962066283</v>
      </c>
    </row>
    <row r="68" spans="1:20">
      <c r="A68" s="1" t="s">
        <v>87</v>
      </c>
      <c r="C68" s="6">
        <v>13200</v>
      </c>
      <c r="D68" s="6"/>
      <c r="E68" s="6">
        <v>11246869135</v>
      </c>
      <c r="F68" s="6"/>
      <c r="G68" s="6">
        <v>10940816617</v>
      </c>
      <c r="H68" s="6"/>
      <c r="I68" s="6">
        <f t="shared" si="0"/>
        <v>306052518</v>
      </c>
      <c r="J68" s="6"/>
      <c r="K68" s="6">
        <v>13200</v>
      </c>
      <c r="L68" s="6"/>
      <c r="M68" s="6">
        <v>11246869135</v>
      </c>
      <c r="N68" s="6"/>
      <c r="O68" s="6">
        <v>9686585507</v>
      </c>
      <c r="P68" s="6"/>
      <c r="Q68" s="6">
        <f t="shared" si="1"/>
        <v>1560283628</v>
      </c>
    </row>
    <row r="69" spans="1:20">
      <c r="A69" s="1" t="s">
        <v>118</v>
      </c>
      <c r="C69" s="6">
        <v>16800</v>
      </c>
      <c r="D69" s="6"/>
      <c r="E69" s="6">
        <v>15885888160</v>
      </c>
      <c r="F69" s="6"/>
      <c r="G69" s="6">
        <v>15661144902</v>
      </c>
      <c r="H69" s="6"/>
      <c r="I69" s="6">
        <f t="shared" si="0"/>
        <v>224743258</v>
      </c>
      <c r="J69" s="6"/>
      <c r="K69" s="6">
        <v>16800</v>
      </c>
      <c r="L69" s="6"/>
      <c r="M69" s="6">
        <v>15885888160</v>
      </c>
      <c r="N69" s="6"/>
      <c r="O69" s="6">
        <v>13572029475</v>
      </c>
      <c r="P69" s="6"/>
      <c r="Q69" s="6">
        <f t="shared" si="1"/>
        <v>2313858685</v>
      </c>
    </row>
    <row r="70" spans="1:20">
      <c r="A70" s="1" t="s">
        <v>84</v>
      </c>
      <c r="C70" s="6">
        <v>54500</v>
      </c>
      <c r="D70" s="6"/>
      <c r="E70" s="6">
        <v>47461441054</v>
      </c>
      <c r="F70" s="6"/>
      <c r="G70" s="6">
        <v>46130792278</v>
      </c>
      <c r="H70" s="6"/>
      <c r="I70" s="6">
        <f t="shared" si="0"/>
        <v>1330648776</v>
      </c>
      <c r="J70" s="6"/>
      <c r="K70" s="6">
        <v>54500</v>
      </c>
      <c r="L70" s="6"/>
      <c r="M70" s="6">
        <v>47461441054</v>
      </c>
      <c r="N70" s="6"/>
      <c r="O70" s="6">
        <v>40640958822</v>
      </c>
      <c r="P70" s="6"/>
      <c r="Q70" s="6">
        <f t="shared" si="1"/>
        <v>6820482232</v>
      </c>
    </row>
    <row r="71" spans="1:20">
      <c r="A71" s="1" t="s">
        <v>106</v>
      </c>
      <c r="C71" s="6">
        <v>16</v>
      </c>
      <c r="D71" s="6"/>
      <c r="E71" s="6">
        <v>11300191</v>
      </c>
      <c r="F71" s="6"/>
      <c r="G71" s="6">
        <v>10857391</v>
      </c>
      <c r="H71" s="6"/>
      <c r="I71" s="6">
        <f t="shared" si="0"/>
        <v>442800</v>
      </c>
      <c r="J71" s="6"/>
      <c r="K71" s="6">
        <v>16</v>
      </c>
      <c r="L71" s="6"/>
      <c r="M71" s="6">
        <v>11300191</v>
      </c>
      <c r="N71" s="6"/>
      <c r="O71" s="6">
        <v>10221039</v>
      </c>
      <c r="P71" s="6"/>
      <c r="Q71" s="6">
        <f t="shared" si="1"/>
        <v>1079152</v>
      </c>
    </row>
    <row r="72" spans="1:20" ht="24.75" thickBot="1">
      <c r="C72" s="6"/>
      <c r="D72" s="6"/>
      <c r="E72" s="13">
        <f>SUM(E8:E71)</f>
        <v>4069084786294</v>
      </c>
      <c r="F72" s="6"/>
      <c r="G72" s="13">
        <f>SUM(G8:G71)</f>
        <v>3489101576478</v>
      </c>
      <c r="H72" s="6"/>
      <c r="I72" s="13">
        <f>SUM(I8:I71)</f>
        <v>579983209816</v>
      </c>
      <c r="J72" s="6"/>
      <c r="K72" s="6"/>
      <c r="L72" s="6"/>
      <c r="M72" s="13">
        <f>SUM(M8:M71)</f>
        <v>4069084786294</v>
      </c>
      <c r="N72" s="6"/>
      <c r="O72" s="13">
        <f>SUM(O8:O71)</f>
        <v>3296224077946</v>
      </c>
      <c r="P72" s="6"/>
      <c r="Q72" s="13">
        <f>SUM(Q8:Q71)</f>
        <v>772860708348</v>
      </c>
      <c r="T72" s="3"/>
    </row>
    <row r="73" spans="1:20" ht="24.75" thickTop="1">
      <c r="I73" s="6"/>
      <c r="J73" s="6"/>
      <c r="K73" s="6"/>
      <c r="L73" s="6"/>
      <c r="M73" s="6"/>
      <c r="N73" s="6"/>
      <c r="O73" s="6"/>
      <c r="P73" s="6"/>
      <c r="Q73" s="6"/>
    </row>
    <row r="74" spans="1:20">
      <c r="I74" s="6"/>
      <c r="J74" s="6"/>
      <c r="K74" s="6"/>
      <c r="L74" s="6"/>
      <c r="M74" s="6"/>
      <c r="N74" s="6"/>
      <c r="O74" s="6"/>
      <c r="P74" s="6"/>
      <c r="Q74" s="6"/>
    </row>
    <row r="75" spans="1:20">
      <c r="I75" s="4"/>
      <c r="J75" s="4"/>
      <c r="K75" s="4"/>
      <c r="L75" s="4"/>
      <c r="M75" s="4"/>
      <c r="N75" s="4"/>
      <c r="O75" s="4"/>
      <c r="P75" s="4"/>
      <c r="Q75" s="4"/>
    </row>
    <row r="76" spans="1:20">
      <c r="I76" s="4"/>
      <c r="J76" s="4"/>
      <c r="K76" s="4"/>
      <c r="L76" s="4"/>
      <c r="M76" s="4"/>
      <c r="N76" s="4"/>
      <c r="O76" s="4"/>
      <c r="P76" s="4"/>
      <c r="Q76" s="4"/>
    </row>
    <row r="77" spans="1:20">
      <c r="I77" s="6"/>
      <c r="J77" s="6"/>
      <c r="K77" s="6"/>
      <c r="L77" s="6"/>
      <c r="M77" s="6"/>
      <c r="N77" s="6"/>
      <c r="O77" s="6"/>
      <c r="P77" s="6"/>
      <c r="Q77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110"/>
  <sheetViews>
    <sheetView rightToLeft="1" workbookViewId="0">
      <selection activeCell="I135" sqref="I135"/>
    </sheetView>
  </sheetViews>
  <sheetFormatPr defaultRowHeight="24"/>
  <cols>
    <col min="1" max="1" width="44.4257812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6.5703125" style="1" bestFit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161</v>
      </c>
      <c r="D6" s="19" t="s">
        <v>161</v>
      </c>
      <c r="E6" s="19" t="s">
        <v>161</v>
      </c>
      <c r="F6" s="19" t="s">
        <v>161</v>
      </c>
      <c r="G6" s="19" t="s">
        <v>161</v>
      </c>
      <c r="H6" s="19" t="s">
        <v>161</v>
      </c>
      <c r="I6" s="19" t="s">
        <v>161</v>
      </c>
      <c r="K6" s="19" t="s">
        <v>162</v>
      </c>
      <c r="L6" s="19" t="s">
        <v>162</v>
      </c>
      <c r="M6" s="19" t="s">
        <v>162</v>
      </c>
      <c r="N6" s="19" t="s">
        <v>162</v>
      </c>
      <c r="O6" s="19" t="s">
        <v>162</v>
      </c>
      <c r="P6" s="19" t="s">
        <v>162</v>
      </c>
      <c r="Q6" s="19" t="s">
        <v>162</v>
      </c>
    </row>
    <row r="7" spans="1:17" ht="24.75">
      <c r="A7" s="19" t="s">
        <v>3</v>
      </c>
      <c r="C7" s="19" t="s">
        <v>7</v>
      </c>
      <c r="E7" s="19" t="s">
        <v>230</v>
      </c>
      <c r="G7" s="19" t="s">
        <v>231</v>
      </c>
      <c r="I7" s="19" t="s">
        <v>233</v>
      </c>
      <c r="K7" s="19" t="s">
        <v>7</v>
      </c>
      <c r="M7" s="19" t="s">
        <v>230</v>
      </c>
      <c r="O7" s="19" t="s">
        <v>231</v>
      </c>
      <c r="Q7" s="19" t="s">
        <v>233</v>
      </c>
    </row>
    <row r="8" spans="1:17">
      <c r="A8" s="1" t="s">
        <v>58</v>
      </c>
      <c r="C8" s="6">
        <v>1322636</v>
      </c>
      <c r="D8" s="6"/>
      <c r="E8" s="6">
        <v>6108972127</v>
      </c>
      <c r="F8" s="6"/>
      <c r="G8" s="6">
        <v>4127709123</v>
      </c>
      <c r="H8" s="6"/>
      <c r="I8" s="6">
        <f>E8-G8</f>
        <v>1981263004</v>
      </c>
      <c r="J8" s="6"/>
      <c r="K8" s="6">
        <v>2572636</v>
      </c>
      <c r="L8" s="6"/>
      <c r="M8" s="6">
        <v>11184129480</v>
      </c>
      <c r="N8" s="6"/>
      <c r="O8" s="6">
        <v>8028734351</v>
      </c>
      <c r="P8" s="6"/>
      <c r="Q8" s="6">
        <f>M8-O8</f>
        <v>3155395129</v>
      </c>
    </row>
    <row r="9" spans="1:17">
      <c r="A9" s="1" t="s">
        <v>30</v>
      </c>
      <c r="C9" s="6">
        <v>428598</v>
      </c>
      <c r="D9" s="6"/>
      <c r="E9" s="6">
        <v>11950641990</v>
      </c>
      <c r="F9" s="6"/>
      <c r="G9" s="6">
        <v>8027160022</v>
      </c>
      <c r="H9" s="6"/>
      <c r="I9" s="6">
        <f t="shared" ref="I9:I72" si="0">E9-G9</f>
        <v>3923481968</v>
      </c>
      <c r="J9" s="6"/>
      <c r="K9" s="6">
        <v>1726968</v>
      </c>
      <c r="L9" s="6"/>
      <c r="M9" s="6">
        <v>32990277373</v>
      </c>
      <c r="N9" s="6"/>
      <c r="O9" s="6">
        <v>30482028690</v>
      </c>
      <c r="P9" s="6"/>
      <c r="Q9" s="6">
        <f t="shared" ref="Q9:Q72" si="1">M9-O9</f>
        <v>2508248683</v>
      </c>
    </row>
    <row r="10" spans="1:17">
      <c r="A10" s="1" t="s">
        <v>23</v>
      </c>
      <c r="C10" s="6">
        <v>919851</v>
      </c>
      <c r="D10" s="6"/>
      <c r="E10" s="6">
        <v>30106348943</v>
      </c>
      <c r="F10" s="6"/>
      <c r="G10" s="6">
        <v>17275234002</v>
      </c>
      <c r="H10" s="6"/>
      <c r="I10" s="6">
        <f t="shared" si="0"/>
        <v>12831114941</v>
      </c>
      <c r="J10" s="6"/>
      <c r="K10" s="6">
        <v>1308167</v>
      </c>
      <c r="L10" s="6"/>
      <c r="M10" s="6">
        <v>40501269281</v>
      </c>
      <c r="N10" s="6"/>
      <c r="O10" s="6">
        <v>24567990945</v>
      </c>
      <c r="P10" s="6"/>
      <c r="Q10" s="6">
        <f t="shared" si="1"/>
        <v>15933278336</v>
      </c>
    </row>
    <row r="11" spans="1:17">
      <c r="A11" s="1" t="s">
        <v>17</v>
      </c>
      <c r="C11" s="6">
        <v>314042</v>
      </c>
      <c r="D11" s="6"/>
      <c r="E11" s="6">
        <v>26263240076</v>
      </c>
      <c r="F11" s="6"/>
      <c r="G11" s="6">
        <v>26316221878</v>
      </c>
      <c r="H11" s="6"/>
      <c r="I11" s="6">
        <f t="shared" si="0"/>
        <v>-52981802</v>
      </c>
      <c r="J11" s="6"/>
      <c r="K11" s="6">
        <v>483070</v>
      </c>
      <c r="L11" s="6"/>
      <c r="M11" s="6">
        <v>41291784932</v>
      </c>
      <c r="N11" s="6"/>
      <c r="O11" s="6">
        <v>40480500369</v>
      </c>
      <c r="P11" s="6"/>
      <c r="Q11" s="6">
        <f t="shared" si="1"/>
        <v>811284563</v>
      </c>
    </row>
    <row r="12" spans="1:17">
      <c r="A12" s="1" t="s">
        <v>49</v>
      </c>
      <c r="C12" s="6">
        <v>35</v>
      </c>
      <c r="D12" s="6"/>
      <c r="E12" s="6">
        <v>595638</v>
      </c>
      <c r="F12" s="6"/>
      <c r="G12" s="6">
        <v>526051</v>
      </c>
      <c r="H12" s="6"/>
      <c r="I12" s="6">
        <f t="shared" si="0"/>
        <v>69587</v>
      </c>
      <c r="J12" s="6"/>
      <c r="K12" s="6">
        <v>39</v>
      </c>
      <c r="L12" s="6"/>
      <c r="M12" s="6">
        <v>645065</v>
      </c>
      <c r="N12" s="6"/>
      <c r="O12" s="6">
        <v>586171</v>
      </c>
      <c r="P12" s="6"/>
      <c r="Q12" s="6">
        <f t="shared" si="1"/>
        <v>58894</v>
      </c>
    </row>
    <row r="13" spans="1:17">
      <c r="A13" s="1" t="s">
        <v>43</v>
      </c>
      <c r="C13" s="6">
        <v>537885</v>
      </c>
      <c r="D13" s="6"/>
      <c r="E13" s="6">
        <v>11652785326</v>
      </c>
      <c r="F13" s="6"/>
      <c r="G13" s="6">
        <v>5993814182</v>
      </c>
      <c r="H13" s="6"/>
      <c r="I13" s="6">
        <f t="shared" si="0"/>
        <v>5658971144</v>
      </c>
      <c r="J13" s="6"/>
      <c r="K13" s="6">
        <v>4312008</v>
      </c>
      <c r="L13" s="6"/>
      <c r="M13" s="6">
        <v>82476864560</v>
      </c>
      <c r="N13" s="6"/>
      <c r="O13" s="6">
        <v>48050000903</v>
      </c>
      <c r="P13" s="6"/>
      <c r="Q13" s="6">
        <f t="shared" si="1"/>
        <v>34426863657</v>
      </c>
    </row>
    <row r="14" spans="1:17">
      <c r="A14" s="1" t="s">
        <v>25</v>
      </c>
      <c r="C14" s="6">
        <v>6000000</v>
      </c>
      <c r="D14" s="6"/>
      <c r="E14" s="6">
        <v>33626874141</v>
      </c>
      <c r="F14" s="6"/>
      <c r="G14" s="6">
        <v>33199755878</v>
      </c>
      <c r="H14" s="6"/>
      <c r="I14" s="6">
        <f t="shared" si="0"/>
        <v>427118263</v>
      </c>
      <c r="J14" s="6"/>
      <c r="K14" s="6">
        <v>11610350</v>
      </c>
      <c r="L14" s="6"/>
      <c r="M14" s="6">
        <v>61430491579</v>
      </c>
      <c r="N14" s="6"/>
      <c r="O14" s="6">
        <v>64243464201</v>
      </c>
      <c r="P14" s="6"/>
      <c r="Q14" s="6">
        <f t="shared" si="1"/>
        <v>-2812972622</v>
      </c>
    </row>
    <row r="15" spans="1:17">
      <c r="A15" s="1" t="s">
        <v>38</v>
      </c>
      <c r="C15" s="6">
        <v>1496022</v>
      </c>
      <c r="D15" s="6"/>
      <c r="E15" s="6">
        <v>31292536242</v>
      </c>
      <c r="F15" s="6"/>
      <c r="G15" s="6">
        <v>18782334046</v>
      </c>
      <c r="H15" s="6"/>
      <c r="I15" s="6">
        <f t="shared" si="0"/>
        <v>12510202196</v>
      </c>
      <c r="J15" s="6"/>
      <c r="K15" s="6">
        <v>6291977</v>
      </c>
      <c r="L15" s="6"/>
      <c r="M15" s="6">
        <v>118686723309</v>
      </c>
      <c r="N15" s="6"/>
      <c r="O15" s="6">
        <v>78994836876</v>
      </c>
      <c r="P15" s="6"/>
      <c r="Q15" s="6">
        <f t="shared" si="1"/>
        <v>39691886433</v>
      </c>
    </row>
    <row r="16" spans="1:17">
      <c r="A16" s="1" t="s">
        <v>60</v>
      </c>
      <c r="C16" s="6">
        <v>217748</v>
      </c>
      <c r="D16" s="6"/>
      <c r="E16" s="6">
        <v>4980569724</v>
      </c>
      <c r="F16" s="6"/>
      <c r="G16" s="6">
        <v>3210658459</v>
      </c>
      <c r="H16" s="6"/>
      <c r="I16" s="6">
        <f t="shared" si="0"/>
        <v>1769911265</v>
      </c>
      <c r="J16" s="6"/>
      <c r="K16" s="6">
        <v>217748</v>
      </c>
      <c r="L16" s="6"/>
      <c r="M16" s="6">
        <v>4980569724</v>
      </c>
      <c r="N16" s="6"/>
      <c r="O16" s="6">
        <v>3210658459</v>
      </c>
      <c r="P16" s="6"/>
      <c r="Q16" s="6">
        <f t="shared" si="1"/>
        <v>1769911265</v>
      </c>
    </row>
    <row r="17" spans="1:17">
      <c r="A17" s="1" t="s">
        <v>45</v>
      </c>
      <c r="C17" s="6">
        <v>1299274</v>
      </c>
      <c r="D17" s="6"/>
      <c r="E17" s="6">
        <v>4895676864</v>
      </c>
      <c r="F17" s="6"/>
      <c r="G17" s="6">
        <v>4138687460</v>
      </c>
      <c r="H17" s="6"/>
      <c r="I17" s="6">
        <f t="shared" si="0"/>
        <v>756989404</v>
      </c>
      <c r="J17" s="6"/>
      <c r="K17" s="6">
        <v>3074760</v>
      </c>
      <c r="L17" s="6"/>
      <c r="M17" s="6">
        <v>9999061578</v>
      </c>
      <c r="N17" s="6"/>
      <c r="O17" s="6">
        <v>9794293200</v>
      </c>
      <c r="P17" s="6"/>
      <c r="Q17" s="6">
        <f t="shared" si="1"/>
        <v>204768378</v>
      </c>
    </row>
    <row r="18" spans="1:17">
      <c r="A18" s="1" t="s">
        <v>21</v>
      </c>
      <c r="C18" s="6">
        <v>282899</v>
      </c>
      <c r="D18" s="6"/>
      <c r="E18" s="6">
        <v>7615737463</v>
      </c>
      <c r="F18" s="6"/>
      <c r="G18" s="6">
        <v>5880221342</v>
      </c>
      <c r="H18" s="6"/>
      <c r="I18" s="6">
        <f t="shared" si="0"/>
        <v>1735516121</v>
      </c>
      <c r="J18" s="6"/>
      <c r="K18" s="6">
        <v>1360501</v>
      </c>
      <c r="L18" s="6"/>
      <c r="M18" s="6">
        <v>91278962246</v>
      </c>
      <c r="N18" s="6"/>
      <c r="O18" s="6">
        <v>73075986860</v>
      </c>
      <c r="P18" s="6"/>
      <c r="Q18" s="6">
        <f t="shared" si="1"/>
        <v>18202975386</v>
      </c>
    </row>
    <row r="19" spans="1:17">
      <c r="A19" s="1" t="s">
        <v>28</v>
      </c>
      <c r="C19" s="6">
        <v>982267</v>
      </c>
      <c r="D19" s="6"/>
      <c r="E19" s="6">
        <v>14098754774</v>
      </c>
      <c r="F19" s="6"/>
      <c r="G19" s="6">
        <v>10572696240</v>
      </c>
      <c r="H19" s="6"/>
      <c r="I19" s="6">
        <f t="shared" si="0"/>
        <v>3526058534</v>
      </c>
      <c r="J19" s="6"/>
      <c r="K19" s="6">
        <v>1091408</v>
      </c>
      <c r="L19" s="6"/>
      <c r="M19" s="6">
        <v>15620005082</v>
      </c>
      <c r="N19" s="6"/>
      <c r="O19" s="6">
        <v>11747442658</v>
      </c>
      <c r="P19" s="6"/>
      <c r="Q19" s="6">
        <f t="shared" si="1"/>
        <v>3872562424</v>
      </c>
    </row>
    <row r="20" spans="1:17">
      <c r="A20" s="1" t="s">
        <v>59</v>
      </c>
      <c r="C20" s="6">
        <v>930085</v>
      </c>
      <c r="D20" s="6"/>
      <c r="E20" s="6">
        <v>16176247158</v>
      </c>
      <c r="F20" s="6"/>
      <c r="G20" s="6">
        <v>14708536248</v>
      </c>
      <c r="H20" s="6"/>
      <c r="I20" s="6">
        <f t="shared" si="0"/>
        <v>1467710910</v>
      </c>
      <c r="J20" s="6"/>
      <c r="K20" s="6">
        <v>930085</v>
      </c>
      <c r="L20" s="6"/>
      <c r="M20" s="6">
        <v>16176247158</v>
      </c>
      <c r="N20" s="6"/>
      <c r="O20" s="6">
        <v>14708536248</v>
      </c>
      <c r="P20" s="6"/>
      <c r="Q20" s="6">
        <f t="shared" si="1"/>
        <v>1467710910</v>
      </c>
    </row>
    <row r="21" spans="1:17">
      <c r="A21" s="1" t="s">
        <v>32</v>
      </c>
      <c r="C21" s="6">
        <v>890978</v>
      </c>
      <c r="D21" s="6"/>
      <c r="E21" s="6">
        <v>30658084518</v>
      </c>
      <c r="F21" s="6"/>
      <c r="G21" s="6">
        <v>29400418797</v>
      </c>
      <c r="H21" s="6"/>
      <c r="I21" s="6">
        <f t="shared" si="0"/>
        <v>1257665721</v>
      </c>
      <c r="J21" s="6"/>
      <c r="K21" s="6">
        <v>956432</v>
      </c>
      <c r="L21" s="6"/>
      <c r="M21" s="6">
        <v>65535289470</v>
      </c>
      <c r="N21" s="6"/>
      <c r="O21" s="6">
        <v>58322261339</v>
      </c>
      <c r="P21" s="6"/>
      <c r="Q21" s="6">
        <f t="shared" si="1"/>
        <v>7213028131</v>
      </c>
    </row>
    <row r="22" spans="1:17">
      <c r="A22" s="1" t="s">
        <v>48</v>
      </c>
      <c r="C22" s="6">
        <v>295027</v>
      </c>
      <c r="D22" s="6"/>
      <c r="E22" s="6">
        <v>2331039590</v>
      </c>
      <c r="F22" s="6"/>
      <c r="G22" s="6">
        <v>1814384520</v>
      </c>
      <c r="H22" s="6"/>
      <c r="I22" s="6">
        <f t="shared" si="0"/>
        <v>516655070</v>
      </c>
      <c r="J22" s="6"/>
      <c r="K22" s="6">
        <v>2313558</v>
      </c>
      <c r="L22" s="6"/>
      <c r="M22" s="6">
        <v>13482262234</v>
      </c>
      <c r="N22" s="6"/>
      <c r="O22" s="6">
        <v>13949745734</v>
      </c>
      <c r="P22" s="6"/>
      <c r="Q22" s="6">
        <f t="shared" si="1"/>
        <v>-467483500</v>
      </c>
    </row>
    <row r="23" spans="1:17">
      <c r="A23" s="1" t="s">
        <v>22</v>
      </c>
      <c r="C23" s="6">
        <v>894158</v>
      </c>
      <c r="D23" s="6"/>
      <c r="E23" s="6">
        <v>3677429270</v>
      </c>
      <c r="F23" s="6"/>
      <c r="G23" s="6">
        <v>2915387865</v>
      </c>
      <c r="H23" s="6"/>
      <c r="I23" s="6">
        <f t="shared" si="0"/>
        <v>762041405</v>
      </c>
      <c r="J23" s="6"/>
      <c r="K23" s="6">
        <v>5488195</v>
      </c>
      <c r="L23" s="6"/>
      <c r="M23" s="6">
        <v>21013516230</v>
      </c>
      <c r="N23" s="6"/>
      <c r="O23" s="6">
        <v>18349010564</v>
      </c>
      <c r="P23" s="6"/>
      <c r="Q23" s="6">
        <f t="shared" si="1"/>
        <v>2664505666</v>
      </c>
    </row>
    <row r="24" spans="1:17">
      <c r="A24" s="1" t="s">
        <v>37</v>
      </c>
      <c r="C24" s="6">
        <v>800000</v>
      </c>
      <c r="D24" s="6"/>
      <c r="E24" s="6">
        <v>12668908978</v>
      </c>
      <c r="F24" s="6"/>
      <c r="G24" s="6">
        <v>9288403209</v>
      </c>
      <c r="H24" s="6"/>
      <c r="I24" s="6">
        <f t="shared" si="0"/>
        <v>3380505769</v>
      </c>
      <c r="J24" s="6"/>
      <c r="K24" s="6">
        <v>2003404</v>
      </c>
      <c r="L24" s="6"/>
      <c r="M24" s="6">
        <v>29923372651</v>
      </c>
      <c r="N24" s="6"/>
      <c r="O24" s="6">
        <v>23260530156</v>
      </c>
      <c r="P24" s="6"/>
      <c r="Q24" s="6">
        <f t="shared" si="1"/>
        <v>6662842495</v>
      </c>
    </row>
    <row r="25" spans="1:17">
      <c r="A25" s="1" t="s">
        <v>41</v>
      </c>
      <c r="C25" s="6">
        <v>292447</v>
      </c>
      <c r="D25" s="6"/>
      <c r="E25" s="6">
        <v>17370371640</v>
      </c>
      <c r="F25" s="6"/>
      <c r="G25" s="6">
        <v>14170167643</v>
      </c>
      <c r="H25" s="6"/>
      <c r="I25" s="6">
        <f t="shared" si="0"/>
        <v>3200203997</v>
      </c>
      <c r="J25" s="6"/>
      <c r="K25" s="6">
        <v>754942</v>
      </c>
      <c r="L25" s="6"/>
      <c r="M25" s="6">
        <v>37793953084</v>
      </c>
      <c r="N25" s="6"/>
      <c r="O25" s="6">
        <v>36579806598</v>
      </c>
      <c r="P25" s="6"/>
      <c r="Q25" s="6">
        <f t="shared" si="1"/>
        <v>1214146486</v>
      </c>
    </row>
    <row r="26" spans="1:17">
      <c r="A26" s="1" t="s">
        <v>57</v>
      </c>
      <c r="C26" s="6">
        <v>621392</v>
      </c>
      <c r="D26" s="6"/>
      <c r="E26" s="6">
        <v>12207519580</v>
      </c>
      <c r="F26" s="6"/>
      <c r="G26" s="6">
        <v>10506987124</v>
      </c>
      <c r="H26" s="6"/>
      <c r="I26" s="6">
        <f t="shared" si="0"/>
        <v>1700532456</v>
      </c>
      <c r="J26" s="6"/>
      <c r="K26" s="6">
        <v>2725827</v>
      </c>
      <c r="L26" s="6"/>
      <c r="M26" s="6">
        <v>47225703299</v>
      </c>
      <c r="N26" s="6"/>
      <c r="O26" s="6">
        <v>46090437775</v>
      </c>
      <c r="P26" s="6"/>
      <c r="Q26" s="6">
        <f t="shared" si="1"/>
        <v>1135265524</v>
      </c>
    </row>
    <row r="27" spans="1:17">
      <c r="A27" s="1" t="s">
        <v>50</v>
      </c>
      <c r="C27" s="6">
        <v>446761</v>
      </c>
      <c r="D27" s="6"/>
      <c r="E27" s="6">
        <v>4970190731</v>
      </c>
      <c r="F27" s="6"/>
      <c r="G27" s="6">
        <v>3398534516</v>
      </c>
      <c r="H27" s="6"/>
      <c r="I27" s="6">
        <f t="shared" si="0"/>
        <v>1571656215</v>
      </c>
      <c r="J27" s="6"/>
      <c r="K27" s="6">
        <v>446761</v>
      </c>
      <c r="L27" s="6"/>
      <c r="M27" s="6">
        <v>4970190731</v>
      </c>
      <c r="N27" s="6"/>
      <c r="O27" s="6">
        <v>3398534516</v>
      </c>
      <c r="P27" s="6"/>
      <c r="Q27" s="6">
        <f t="shared" si="1"/>
        <v>1571656215</v>
      </c>
    </row>
    <row r="28" spans="1:17">
      <c r="A28" s="1" t="s">
        <v>52</v>
      </c>
      <c r="C28" s="6">
        <v>4737710</v>
      </c>
      <c r="D28" s="6"/>
      <c r="E28" s="6">
        <v>57873264177</v>
      </c>
      <c r="F28" s="6"/>
      <c r="G28" s="6">
        <v>43610156660</v>
      </c>
      <c r="H28" s="6"/>
      <c r="I28" s="6">
        <f t="shared" si="0"/>
        <v>14263107517</v>
      </c>
      <c r="J28" s="6"/>
      <c r="K28" s="6">
        <v>5076119</v>
      </c>
      <c r="L28" s="6"/>
      <c r="M28" s="6">
        <v>61489212183</v>
      </c>
      <c r="N28" s="6"/>
      <c r="O28" s="6">
        <v>46725178409</v>
      </c>
      <c r="P28" s="6"/>
      <c r="Q28" s="6">
        <f t="shared" si="1"/>
        <v>14764033774</v>
      </c>
    </row>
    <row r="29" spans="1:17">
      <c r="A29" s="1" t="s">
        <v>46</v>
      </c>
      <c r="C29" s="6">
        <v>205</v>
      </c>
      <c r="D29" s="6"/>
      <c r="E29" s="6">
        <v>2484085</v>
      </c>
      <c r="F29" s="6"/>
      <c r="G29" s="6">
        <v>3415574</v>
      </c>
      <c r="H29" s="6"/>
      <c r="I29" s="6">
        <f t="shared" si="0"/>
        <v>-931489</v>
      </c>
      <c r="J29" s="6"/>
      <c r="K29" s="6">
        <v>1146320</v>
      </c>
      <c r="L29" s="6"/>
      <c r="M29" s="6">
        <v>12045709543</v>
      </c>
      <c r="N29" s="6"/>
      <c r="O29" s="6">
        <v>8193428405</v>
      </c>
      <c r="P29" s="6"/>
      <c r="Q29" s="6">
        <f t="shared" si="1"/>
        <v>3852281138</v>
      </c>
    </row>
    <row r="30" spans="1:17">
      <c r="A30" s="1" t="s">
        <v>40</v>
      </c>
      <c r="C30" s="6">
        <v>307968</v>
      </c>
      <c r="D30" s="6"/>
      <c r="E30" s="6">
        <v>6441281890</v>
      </c>
      <c r="F30" s="6"/>
      <c r="G30" s="6">
        <v>3921432523</v>
      </c>
      <c r="H30" s="6"/>
      <c r="I30" s="6">
        <f t="shared" si="0"/>
        <v>2519849367</v>
      </c>
      <c r="J30" s="6"/>
      <c r="K30" s="6">
        <v>946871</v>
      </c>
      <c r="L30" s="6"/>
      <c r="M30" s="6">
        <v>16856574221</v>
      </c>
      <c r="N30" s="6"/>
      <c r="O30" s="6">
        <v>12037248483</v>
      </c>
      <c r="P30" s="6"/>
      <c r="Q30" s="6">
        <f t="shared" si="1"/>
        <v>4819325738</v>
      </c>
    </row>
    <row r="31" spans="1:17">
      <c r="A31" s="1" t="s">
        <v>24</v>
      </c>
      <c r="C31" s="6">
        <v>1809682</v>
      </c>
      <c r="D31" s="6"/>
      <c r="E31" s="6">
        <v>35122871840</v>
      </c>
      <c r="F31" s="6"/>
      <c r="G31" s="6">
        <v>36697853820</v>
      </c>
      <c r="H31" s="6"/>
      <c r="I31" s="6">
        <f t="shared" si="0"/>
        <v>-1574981980</v>
      </c>
      <c r="J31" s="6"/>
      <c r="K31" s="6">
        <v>2732631</v>
      </c>
      <c r="L31" s="6"/>
      <c r="M31" s="6">
        <v>48699231420</v>
      </c>
      <c r="N31" s="6"/>
      <c r="O31" s="6">
        <v>55413985649</v>
      </c>
      <c r="P31" s="6"/>
      <c r="Q31" s="6">
        <f t="shared" si="1"/>
        <v>-6714754229</v>
      </c>
    </row>
    <row r="32" spans="1:17">
      <c r="A32" s="1" t="s">
        <v>26</v>
      </c>
      <c r="C32" s="6">
        <v>4075006</v>
      </c>
      <c r="D32" s="6"/>
      <c r="E32" s="6">
        <v>44397971230</v>
      </c>
      <c r="F32" s="6"/>
      <c r="G32" s="6">
        <v>38237450342</v>
      </c>
      <c r="H32" s="6"/>
      <c r="I32" s="6">
        <f t="shared" si="0"/>
        <v>6160520888</v>
      </c>
      <c r="J32" s="6"/>
      <c r="K32" s="6">
        <v>6832046</v>
      </c>
      <c r="L32" s="6"/>
      <c r="M32" s="6">
        <v>74664184927</v>
      </c>
      <c r="N32" s="6"/>
      <c r="O32" s="6">
        <v>64645679150</v>
      </c>
      <c r="P32" s="6"/>
      <c r="Q32" s="6">
        <f t="shared" si="1"/>
        <v>10018505777</v>
      </c>
    </row>
    <row r="33" spans="1:17">
      <c r="A33" s="1" t="s">
        <v>234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8516380</v>
      </c>
      <c r="L33" s="6"/>
      <c r="M33" s="6">
        <v>20090140420</v>
      </c>
      <c r="N33" s="6"/>
      <c r="O33" s="6">
        <v>20090140420</v>
      </c>
      <c r="P33" s="6"/>
      <c r="Q33" s="6">
        <f t="shared" si="1"/>
        <v>0</v>
      </c>
    </row>
    <row r="34" spans="1:17">
      <c r="A34" s="1" t="s">
        <v>36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335763</v>
      </c>
      <c r="L34" s="6"/>
      <c r="M34" s="6">
        <v>1517296648</v>
      </c>
      <c r="N34" s="6"/>
      <c r="O34" s="6">
        <v>1335991466</v>
      </c>
      <c r="P34" s="6"/>
      <c r="Q34" s="6">
        <f t="shared" si="1"/>
        <v>181305182</v>
      </c>
    </row>
    <row r="35" spans="1:17">
      <c r="A35" s="1" t="s">
        <v>54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2535299</v>
      </c>
      <c r="L35" s="6"/>
      <c r="M35" s="6">
        <v>92283712017</v>
      </c>
      <c r="N35" s="6"/>
      <c r="O35" s="6">
        <v>69532367114</v>
      </c>
      <c r="P35" s="6"/>
      <c r="Q35" s="6">
        <f t="shared" si="1"/>
        <v>22751344903</v>
      </c>
    </row>
    <row r="36" spans="1:17">
      <c r="A36" s="1" t="s">
        <v>213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1977105</v>
      </c>
      <c r="L36" s="6"/>
      <c r="M36" s="6">
        <v>7688266663</v>
      </c>
      <c r="N36" s="6"/>
      <c r="O36" s="6">
        <v>7664831553</v>
      </c>
      <c r="P36" s="6"/>
      <c r="Q36" s="6">
        <f t="shared" si="1"/>
        <v>23435110</v>
      </c>
    </row>
    <row r="37" spans="1:17">
      <c r="A37" s="1" t="s">
        <v>235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3869557</v>
      </c>
      <c r="L37" s="6"/>
      <c r="M37" s="6">
        <v>34794601146</v>
      </c>
      <c r="N37" s="6"/>
      <c r="O37" s="6">
        <v>25771772010</v>
      </c>
      <c r="P37" s="6"/>
      <c r="Q37" s="6">
        <f t="shared" si="1"/>
        <v>9022829136</v>
      </c>
    </row>
    <row r="38" spans="1:17">
      <c r="A38" s="1" t="s">
        <v>218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619339</v>
      </c>
      <c r="L38" s="6"/>
      <c r="M38" s="6">
        <v>69989062271</v>
      </c>
      <c r="N38" s="6"/>
      <c r="O38" s="6">
        <v>67081652534</v>
      </c>
      <c r="P38" s="6"/>
      <c r="Q38" s="6">
        <f t="shared" si="1"/>
        <v>2907409737</v>
      </c>
    </row>
    <row r="39" spans="1:17">
      <c r="A39" s="1" t="s">
        <v>187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4165109</v>
      </c>
      <c r="L39" s="6"/>
      <c r="M39" s="6">
        <v>23293720007</v>
      </c>
      <c r="N39" s="6"/>
      <c r="O39" s="6">
        <v>17846937756</v>
      </c>
      <c r="P39" s="6"/>
      <c r="Q39" s="6">
        <f t="shared" si="1"/>
        <v>5446782251</v>
      </c>
    </row>
    <row r="40" spans="1:17">
      <c r="A40" s="1" t="s">
        <v>236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1120448</v>
      </c>
      <c r="L40" s="6"/>
      <c r="M40" s="6">
        <v>49266561837</v>
      </c>
      <c r="N40" s="6"/>
      <c r="O40" s="6">
        <v>29589926885</v>
      </c>
      <c r="P40" s="6"/>
      <c r="Q40" s="6">
        <f t="shared" si="1"/>
        <v>19676634952</v>
      </c>
    </row>
    <row r="41" spans="1:17">
      <c r="A41" s="1" t="s">
        <v>237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1156086</v>
      </c>
      <c r="L41" s="6"/>
      <c r="M41" s="6">
        <v>1752626376</v>
      </c>
      <c r="N41" s="6"/>
      <c r="O41" s="6">
        <v>1752626376</v>
      </c>
      <c r="P41" s="6"/>
      <c r="Q41" s="6">
        <f t="shared" si="1"/>
        <v>0</v>
      </c>
    </row>
    <row r="42" spans="1:17">
      <c r="A42" s="1" t="s">
        <v>238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1091408</v>
      </c>
      <c r="L42" s="6"/>
      <c r="M42" s="6">
        <v>17192950224</v>
      </c>
      <c r="N42" s="6"/>
      <c r="O42" s="6">
        <v>17192950224</v>
      </c>
      <c r="P42" s="6"/>
      <c r="Q42" s="6">
        <f t="shared" si="1"/>
        <v>0</v>
      </c>
    </row>
    <row r="43" spans="1:17">
      <c r="A43" s="1" t="s">
        <v>239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3569950</v>
      </c>
      <c r="L43" s="6"/>
      <c r="M43" s="6">
        <v>12848250050</v>
      </c>
      <c r="N43" s="6"/>
      <c r="O43" s="6">
        <v>12848250050</v>
      </c>
      <c r="P43" s="6"/>
      <c r="Q43" s="6">
        <f t="shared" si="1"/>
        <v>0</v>
      </c>
    </row>
    <row r="44" spans="1:17">
      <c r="A44" s="1" t="s">
        <v>240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795255</v>
      </c>
      <c r="L44" s="6"/>
      <c r="M44" s="6">
        <v>26993529786</v>
      </c>
      <c r="N44" s="6"/>
      <c r="O44" s="6">
        <v>23755223144</v>
      </c>
      <c r="P44" s="6"/>
      <c r="Q44" s="6">
        <f t="shared" si="1"/>
        <v>3238306642</v>
      </c>
    </row>
    <row r="45" spans="1:17">
      <c r="A45" s="1" t="s">
        <v>63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1656167</v>
      </c>
      <c r="L45" s="6"/>
      <c r="M45" s="6">
        <v>62017542195</v>
      </c>
      <c r="N45" s="6"/>
      <c r="O45" s="6">
        <v>52612865834</v>
      </c>
      <c r="P45" s="6"/>
      <c r="Q45" s="6">
        <f t="shared" si="1"/>
        <v>9404676361</v>
      </c>
    </row>
    <row r="46" spans="1:17">
      <c r="A46" s="1" t="s">
        <v>39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933349</v>
      </c>
      <c r="L46" s="6"/>
      <c r="M46" s="6">
        <v>18206534582</v>
      </c>
      <c r="N46" s="6"/>
      <c r="O46" s="6">
        <v>16245055320</v>
      </c>
      <c r="P46" s="6"/>
      <c r="Q46" s="6">
        <f t="shared" si="1"/>
        <v>1961479262</v>
      </c>
    </row>
    <row r="47" spans="1:17">
      <c r="A47" s="1" t="s">
        <v>216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487852</v>
      </c>
      <c r="L47" s="6"/>
      <c r="M47" s="6">
        <v>857344638</v>
      </c>
      <c r="N47" s="6"/>
      <c r="O47" s="6">
        <v>1063978721</v>
      </c>
      <c r="P47" s="6"/>
      <c r="Q47" s="6">
        <f t="shared" si="1"/>
        <v>-206634083</v>
      </c>
    </row>
    <row r="48" spans="1:17">
      <c r="A48" s="1" t="s">
        <v>221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15007</v>
      </c>
      <c r="L48" s="6"/>
      <c r="M48" s="6">
        <v>167474698</v>
      </c>
      <c r="N48" s="6"/>
      <c r="O48" s="6">
        <v>205715198</v>
      </c>
      <c r="P48" s="6"/>
      <c r="Q48" s="6">
        <f t="shared" si="1"/>
        <v>-38240500</v>
      </c>
    </row>
    <row r="49" spans="1:17">
      <c r="A49" s="1" t="s">
        <v>19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2100258</v>
      </c>
      <c r="L49" s="6"/>
      <c r="M49" s="6">
        <v>24120947714</v>
      </c>
      <c r="N49" s="6"/>
      <c r="O49" s="6">
        <v>21670906785</v>
      </c>
      <c r="P49" s="6"/>
      <c r="Q49" s="6">
        <f t="shared" si="1"/>
        <v>2450040929</v>
      </c>
    </row>
    <row r="50" spans="1:17">
      <c r="A50" s="1" t="s">
        <v>33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1765694</v>
      </c>
      <c r="L50" s="6"/>
      <c r="M50" s="6">
        <v>1730767678</v>
      </c>
      <c r="N50" s="6"/>
      <c r="O50" s="6">
        <v>1667428750</v>
      </c>
      <c r="P50" s="6"/>
      <c r="Q50" s="6">
        <f t="shared" si="1"/>
        <v>63338928</v>
      </c>
    </row>
    <row r="51" spans="1:17">
      <c r="A51" s="1" t="s">
        <v>34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290589</v>
      </c>
      <c r="L51" s="6"/>
      <c r="M51" s="6">
        <v>2943860802</v>
      </c>
      <c r="N51" s="6"/>
      <c r="O51" s="6">
        <v>3519183435</v>
      </c>
      <c r="P51" s="6"/>
      <c r="Q51" s="6">
        <f t="shared" si="1"/>
        <v>-575322633</v>
      </c>
    </row>
    <row r="52" spans="1:17">
      <c r="A52" s="1" t="s">
        <v>241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776959</v>
      </c>
      <c r="L52" s="6"/>
      <c r="M52" s="6">
        <v>10169895881</v>
      </c>
      <c r="N52" s="6"/>
      <c r="O52" s="6">
        <v>10169895881</v>
      </c>
      <c r="P52" s="6"/>
      <c r="Q52" s="6">
        <f t="shared" si="1"/>
        <v>0</v>
      </c>
    </row>
    <row r="53" spans="1:17">
      <c r="A53" s="1" t="s">
        <v>224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562425</v>
      </c>
      <c r="L53" s="6"/>
      <c r="M53" s="6">
        <v>42802832768</v>
      </c>
      <c r="N53" s="6"/>
      <c r="O53" s="6">
        <v>42797464629</v>
      </c>
      <c r="P53" s="6"/>
      <c r="Q53" s="6">
        <f t="shared" si="1"/>
        <v>5368139</v>
      </c>
    </row>
    <row r="54" spans="1:17">
      <c r="A54" s="1" t="s">
        <v>15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1211014</v>
      </c>
      <c r="L54" s="6"/>
      <c r="M54" s="6">
        <v>3931282375</v>
      </c>
      <c r="N54" s="6"/>
      <c r="O54" s="6">
        <v>4799583970</v>
      </c>
      <c r="P54" s="6"/>
      <c r="Q54" s="6">
        <f t="shared" si="1"/>
        <v>-868301595</v>
      </c>
    </row>
    <row r="55" spans="1:17">
      <c r="A55" s="1" t="s">
        <v>242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8649078</v>
      </c>
      <c r="L55" s="6"/>
      <c r="M55" s="6">
        <v>55725925647</v>
      </c>
      <c r="N55" s="6"/>
      <c r="O55" s="6">
        <v>38709933711</v>
      </c>
      <c r="P55" s="6"/>
      <c r="Q55" s="6">
        <f t="shared" si="1"/>
        <v>17015991936</v>
      </c>
    </row>
    <row r="56" spans="1:17">
      <c r="A56" s="1" t="s">
        <v>53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513435</v>
      </c>
      <c r="L56" s="6"/>
      <c r="M56" s="6">
        <v>7679560178</v>
      </c>
      <c r="N56" s="6"/>
      <c r="O56" s="6">
        <v>8982361609</v>
      </c>
      <c r="P56" s="6"/>
      <c r="Q56" s="6">
        <f t="shared" si="1"/>
        <v>-1302801431</v>
      </c>
    </row>
    <row r="57" spans="1:17">
      <c r="A57" s="1" t="s">
        <v>193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1953499</v>
      </c>
      <c r="L57" s="6"/>
      <c r="M57" s="6">
        <v>27438703520</v>
      </c>
      <c r="N57" s="6"/>
      <c r="O57" s="6">
        <v>24739496175</v>
      </c>
      <c r="P57" s="6"/>
      <c r="Q57" s="6">
        <f t="shared" si="1"/>
        <v>2699207345</v>
      </c>
    </row>
    <row r="58" spans="1:17">
      <c r="A58" s="1" t="s">
        <v>202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824555</v>
      </c>
      <c r="L58" s="6"/>
      <c r="M58" s="6">
        <v>48265783335</v>
      </c>
      <c r="N58" s="6"/>
      <c r="O58" s="6">
        <v>42859440863</v>
      </c>
      <c r="P58" s="6"/>
      <c r="Q58" s="6">
        <f t="shared" si="1"/>
        <v>5406342472</v>
      </c>
    </row>
    <row r="59" spans="1:17">
      <c r="A59" s="1" t="s">
        <v>35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892488</v>
      </c>
      <c r="L59" s="6"/>
      <c r="M59" s="6">
        <v>3196785105</v>
      </c>
      <c r="N59" s="6"/>
      <c r="O59" s="6">
        <v>3401789242</v>
      </c>
      <c r="P59" s="6"/>
      <c r="Q59" s="6">
        <f t="shared" si="1"/>
        <v>-205004137</v>
      </c>
    </row>
    <row r="60" spans="1:17">
      <c r="A60" s="1" t="s">
        <v>243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621795</v>
      </c>
      <c r="L60" s="6"/>
      <c r="M60" s="6">
        <v>2556030567</v>
      </c>
      <c r="N60" s="6"/>
      <c r="O60" s="6">
        <v>2398827935</v>
      </c>
      <c r="P60" s="6"/>
      <c r="Q60" s="6">
        <f t="shared" si="1"/>
        <v>157202632</v>
      </c>
    </row>
    <row r="61" spans="1:17">
      <c r="A61" s="1" t="s">
        <v>244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1366288</v>
      </c>
      <c r="L61" s="6"/>
      <c r="M61" s="6">
        <v>18199325293</v>
      </c>
      <c r="N61" s="6"/>
      <c r="O61" s="6">
        <v>15279284097</v>
      </c>
      <c r="P61" s="6"/>
      <c r="Q61" s="6">
        <f t="shared" si="1"/>
        <v>2920041196</v>
      </c>
    </row>
    <row r="62" spans="1:17">
      <c r="A62" s="1" t="s">
        <v>209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20714387</v>
      </c>
      <c r="L62" s="6"/>
      <c r="M62" s="6">
        <v>27221482814</v>
      </c>
      <c r="N62" s="6"/>
      <c r="O62" s="6">
        <v>28395177091</v>
      </c>
      <c r="P62" s="6"/>
      <c r="Q62" s="6">
        <f t="shared" si="1"/>
        <v>-1173694277</v>
      </c>
    </row>
    <row r="63" spans="1:17">
      <c r="A63" s="1" t="s">
        <v>214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114343</v>
      </c>
      <c r="L63" s="6"/>
      <c r="M63" s="6">
        <v>3694915729</v>
      </c>
      <c r="N63" s="6"/>
      <c r="O63" s="6">
        <v>4811340361</v>
      </c>
      <c r="P63" s="6"/>
      <c r="Q63" s="6">
        <f t="shared" si="1"/>
        <v>-1116424632</v>
      </c>
    </row>
    <row r="64" spans="1:17">
      <c r="A64" s="1" t="s">
        <v>245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767307</v>
      </c>
      <c r="L64" s="6"/>
      <c r="M64" s="6">
        <v>13370324475</v>
      </c>
      <c r="N64" s="6"/>
      <c r="O64" s="6">
        <v>8908820992</v>
      </c>
      <c r="P64" s="6"/>
      <c r="Q64" s="6">
        <f t="shared" si="1"/>
        <v>4461503483</v>
      </c>
    </row>
    <row r="65" spans="1:17">
      <c r="A65" s="1" t="s">
        <v>27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58991</v>
      </c>
      <c r="L65" s="6"/>
      <c r="M65" s="6">
        <v>2293111803</v>
      </c>
      <c r="N65" s="6"/>
      <c r="O65" s="6">
        <v>1643092897</v>
      </c>
      <c r="P65" s="6"/>
      <c r="Q65" s="6">
        <f t="shared" si="1"/>
        <v>650018906</v>
      </c>
    </row>
    <row r="66" spans="1:17">
      <c r="A66" s="1" t="s">
        <v>198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6411150</v>
      </c>
      <c r="L66" s="6"/>
      <c r="M66" s="6">
        <v>125227339668</v>
      </c>
      <c r="N66" s="6"/>
      <c r="O66" s="6">
        <v>117709377554</v>
      </c>
      <c r="P66" s="6"/>
      <c r="Q66" s="6">
        <f t="shared" si="1"/>
        <v>7517962114</v>
      </c>
    </row>
    <row r="67" spans="1:17">
      <c r="A67" s="1" t="s">
        <v>199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9160874</v>
      </c>
      <c r="L67" s="6"/>
      <c r="M67" s="6">
        <v>14970964537</v>
      </c>
      <c r="N67" s="6"/>
      <c r="O67" s="6">
        <v>19823706544</v>
      </c>
      <c r="P67" s="6"/>
      <c r="Q67" s="6">
        <f t="shared" si="1"/>
        <v>-4852742007</v>
      </c>
    </row>
    <row r="68" spans="1:17">
      <c r="A68" s="1" t="s">
        <v>204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282524</v>
      </c>
      <c r="L68" s="6"/>
      <c r="M68" s="6">
        <v>41598216690</v>
      </c>
      <c r="N68" s="6"/>
      <c r="O68" s="6">
        <v>44227152836</v>
      </c>
      <c r="P68" s="6"/>
      <c r="Q68" s="6">
        <f t="shared" si="1"/>
        <v>-2628936146</v>
      </c>
    </row>
    <row r="69" spans="1:17">
      <c r="A69" s="1" t="s">
        <v>246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143000</v>
      </c>
      <c r="L69" s="6"/>
      <c r="M69" s="6">
        <v>13288509712</v>
      </c>
      <c r="N69" s="6"/>
      <c r="O69" s="6">
        <v>14676298446</v>
      </c>
      <c r="P69" s="6"/>
      <c r="Q69" s="6">
        <f t="shared" si="1"/>
        <v>-1387788734</v>
      </c>
    </row>
    <row r="70" spans="1:17">
      <c r="A70" s="1" t="s">
        <v>18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1232475</v>
      </c>
      <c r="L70" s="6"/>
      <c r="M70" s="6">
        <v>40311011428</v>
      </c>
      <c r="N70" s="6"/>
      <c r="O70" s="6">
        <v>30925499080</v>
      </c>
      <c r="P70" s="6"/>
      <c r="Q70" s="6">
        <f t="shared" si="1"/>
        <v>9385512348</v>
      </c>
    </row>
    <row r="71" spans="1:17">
      <c r="A71" s="1" t="s">
        <v>44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2237003</v>
      </c>
      <c r="L71" s="6"/>
      <c r="M71" s="6">
        <v>39414673363</v>
      </c>
      <c r="N71" s="6"/>
      <c r="O71" s="6">
        <v>26835861252</v>
      </c>
      <c r="P71" s="6"/>
      <c r="Q71" s="6">
        <f t="shared" si="1"/>
        <v>12578812111</v>
      </c>
    </row>
    <row r="72" spans="1:17">
      <c r="A72" s="1" t="s">
        <v>247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951641</v>
      </c>
      <c r="L72" s="6"/>
      <c r="M72" s="6">
        <v>14220067008</v>
      </c>
      <c r="N72" s="6"/>
      <c r="O72" s="6">
        <v>14906504624</v>
      </c>
      <c r="P72" s="6"/>
      <c r="Q72" s="6">
        <f t="shared" si="1"/>
        <v>-686437616</v>
      </c>
    </row>
    <row r="73" spans="1:17">
      <c r="A73" s="1" t="s">
        <v>248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104" si="2">E73-G73</f>
        <v>0</v>
      </c>
      <c r="J73" s="6"/>
      <c r="K73" s="6">
        <v>6358289</v>
      </c>
      <c r="L73" s="6"/>
      <c r="M73" s="6">
        <v>41514786867</v>
      </c>
      <c r="N73" s="6"/>
      <c r="O73" s="6">
        <v>45760109986</v>
      </c>
      <c r="P73" s="6"/>
      <c r="Q73" s="6">
        <f t="shared" ref="Q73:Q104" si="3">M73-O73</f>
        <v>-4245323119</v>
      </c>
    </row>
    <row r="74" spans="1:17">
      <c r="A74" s="1" t="s">
        <v>249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4303548</v>
      </c>
      <c r="L74" s="6"/>
      <c r="M74" s="6">
        <v>36731995086</v>
      </c>
      <c r="N74" s="6"/>
      <c r="O74" s="6">
        <v>32769034872</v>
      </c>
      <c r="P74" s="6"/>
      <c r="Q74" s="6">
        <f t="shared" si="3"/>
        <v>3962960214</v>
      </c>
    </row>
    <row r="75" spans="1:17">
      <c r="A75" s="1" t="s">
        <v>250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7284110</v>
      </c>
      <c r="L75" s="6"/>
      <c r="M75" s="6">
        <v>34919248670</v>
      </c>
      <c r="N75" s="6"/>
      <c r="O75" s="6">
        <v>25950918051</v>
      </c>
      <c r="P75" s="6"/>
      <c r="Q75" s="6">
        <f t="shared" si="3"/>
        <v>8968330619</v>
      </c>
    </row>
    <row r="76" spans="1:17">
      <c r="A76" s="1" t="s">
        <v>16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3297392</v>
      </c>
      <c r="L76" s="6"/>
      <c r="M76" s="6">
        <v>23140591248</v>
      </c>
      <c r="N76" s="6"/>
      <c r="O76" s="6">
        <v>16145162815</v>
      </c>
      <c r="P76" s="6"/>
      <c r="Q76" s="6">
        <f t="shared" si="3"/>
        <v>6995428433</v>
      </c>
    </row>
    <row r="77" spans="1:17">
      <c r="A77" s="1" t="s">
        <v>56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71541</v>
      </c>
      <c r="L77" s="6"/>
      <c r="M77" s="6">
        <v>4262103856</v>
      </c>
      <c r="N77" s="6"/>
      <c r="O77" s="6">
        <v>2908617042</v>
      </c>
      <c r="P77" s="6"/>
      <c r="Q77" s="6">
        <f t="shared" si="3"/>
        <v>1353486814</v>
      </c>
    </row>
    <row r="78" spans="1:17">
      <c r="A78" s="1" t="s">
        <v>103</v>
      </c>
      <c r="C78" s="6">
        <v>300372</v>
      </c>
      <c r="D78" s="6"/>
      <c r="E78" s="6">
        <v>300099908584</v>
      </c>
      <c r="F78" s="6"/>
      <c r="G78" s="6">
        <v>255468145895</v>
      </c>
      <c r="H78" s="6"/>
      <c r="I78" s="6">
        <f t="shared" si="2"/>
        <v>44631762689</v>
      </c>
      <c r="J78" s="6"/>
      <c r="K78" s="6">
        <v>510572</v>
      </c>
      <c r="L78" s="6"/>
      <c r="M78" s="6">
        <v>490022689041</v>
      </c>
      <c r="N78" s="6"/>
      <c r="O78" s="6">
        <v>431438981936</v>
      </c>
      <c r="P78" s="6"/>
      <c r="Q78" s="6">
        <f t="shared" si="3"/>
        <v>58583707105</v>
      </c>
    </row>
    <row r="79" spans="1:17">
      <c r="A79" s="1" t="s">
        <v>132</v>
      </c>
      <c r="C79" s="6">
        <v>20000</v>
      </c>
      <c r="D79" s="6"/>
      <c r="E79" s="6">
        <v>20000000000</v>
      </c>
      <c r="F79" s="6"/>
      <c r="G79" s="6">
        <v>19803588750</v>
      </c>
      <c r="H79" s="6"/>
      <c r="I79" s="6">
        <f t="shared" si="2"/>
        <v>196411250</v>
      </c>
      <c r="J79" s="6"/>
      <c r="K79" s="6">
        <v>20000</v>
      </c>
      <c r="L79" s="6"/>
      <c r="M79" s="6">
        <v>20000000000</v>
      </c>
      <c r="N79" s="6"/>
      <c r="O79" s="6">
        <v>19803588750</v>
      </c>
      <c r="P79" s="6"/>
      <c r="Q79" s="6">
        <f t="shared" si="3"/>
        <v>196411250</v>
      </c>
    </row>
    <row r="80" spans="1:17">
      <c r="A80" s="1" t="s">
        <v>129</v>
      </c>
      <c r="C80" s="6">
        <v>300</v>
      </c>
      <c r="D80" s="6"/>
      <c r="E80" s="6">
        <v>295386453</v>
      </c>
      <c r="F80" s="6"/>
      <c r="G80" s="6">
        <v>296561742</v>
      </c>
      <c r="H80" s="6"/>
      <c r="I80" s="6">
        <f t="shared" si="2"/>
        <v>-1175289</v>
      </c>
      <c r="J80" s="6"/>
      <c r="K80" s="6">
        <v>25300</v>
      </c>
      <c r="L80" s="6"/>
      <c r="M80" s="6">
        <v>24824439758</v>
      </c>
      <c r="N80" s="6"/>
      <c r="O80" s="6">
        <v>25010040246</v>
      </c>
      <c r="P80" s="6"/>
      <c r="Q80" s="6">
        <f t="shared" si="3"/>
        <v>-185600488</v>
      </c>
    </row>
    <row r="81" spans="1:17">
      <c r="A81" s="1" t="s">
        <v>169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150000</v>
      </c>
      <c r="L81" s="6"/>
      <c r="M81" s="6">
        <v>140515657217</v>
      </c>
      <c r="N81" s="6"/>
      <c r="O81" s="6">
        <v>140836900625</v>
      </c>
      <c r="P81" s="6"/>
      <c r="Q81" s="6">
        <f t="shared" si="3"/>
        <v>-321243408</v>
      </c>
    </row>
    <row r="82" spans="1:17">
      <c r="A82" s="1" t="s">
        <v>126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12574</v>
      </c>
      <c r="L82" s="6"/>
      <c r="M82" s="6">
        <v>9998541119</v>
      </c>
      <c r="N82" s="6"/>
      <c r="O82" s="6">
        <v>9980104018</v>
      </c>
      <c r="P82" s="6"/>
      <c r="Q82" s="6">
        <f t="shared" si="3"/>
        <v>18437101</v>
      </c>
    </row>
    <row r="83" spans="1:17">
      <c r="A83" s="1" t="s">
        <v>251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133280</v>
      </c>
      <c r="L83" s="6"/>
      <c r="M83" s="6">
        <v>133280000000</v>
      </c>
      <c r="N83" s="6"/>
      <c r="O83" s="6">
        <v>126564256164</v>
      </c>
      <c r="P83" s="6"/>
      <c r="Q83" s="6">
        <f t="shared" si="3"/>
        <v>6715743836</v>
      </c>
    </row>
    <row r="84" spans="1:17">
      <c r="A84" s="1" t="s">
        <v>252</v>
      </c>
      <c r="C84" s="6">
        <v>0</v>
      </c>
      <c r="D84" s="6"/>
      <c r="E84" s="6">
        <v>0</v>
      </c>
      <c r="F84" s="6"/>
      <c r="G84" s="6">
        <v>0</v>
      </c>
      <c r="H84" s="6"/>
      <c r="I84" s="6">
        <f t="shared" si="2"/>
        <v>0</v>
      </c>
      <c r="J84" s="6"/>
      <c r="K84" s="6">
        <v>137573</v>
      </c>
      <c r="L84" s="6"/>
      <c r="M84" s="6">
        <v>137573000000</v>
      </c>
      <c r="N84" s="6"/>
      <c r="O84" s="6">
        <v>115789336508</v>
      </c>
      <c r="P84" s="6"/>
      <c r="Q84" s="6">
        <f t="shared" si="3"/>
        <v>21783663492</v>
      </c>
    </row>
    <row r="85" spans="1:17">
      <c r="A85" s="1" t="s">
        <v>115</v>
      </c>
      <c r="C85" s="6">
        <v>0</v>
      </c>
      <c r="D85" s="6"/>
      <c r="E85" s="6">
        <v>0</v>
      </c>
      <c r="F85" s="6"/>
      <c r="G85" s="6">
        <v>0</v>
      </c>
      <c r="H85" s="6"/>
      <c r="I85" s="6">
        <f t="shared" si="2"/>
        <v>0</v>
      </c>
      <c r="J85" s="6"/>
      <c r="K85" s="6">
        <v>162000</v>
      </c>
      <c r="L85" s="6"/>
      <c r="M85" s="6">
        <v>135411608293</v>
      </c>
      <c r="N85" s="6"/>
      <c r="O85" s="6">
        <v>130323525798</v>
      </c>
      <c r="P85" s="6"/>
      <c r="Q85" s="6">
        <f t="shared" si="3"/>
        <v>5088082495</v>
      </c>
    </row>
    <row r="86" spans="1:17">
      <c r="A86" s="1" t="s">
        <v>253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67467</v>
      </c>
      <c r="L86" s="6"/>
      <c r="M86" s="6">
        <v>67467000000</v>
      </c>
      <c r="N86" s="6"/>
      <c r="O86" s="6">
        <v>66405849907</v>
      </c>
      <c r="P86" s="6"/>
      <c r="Q86" s="6">
        <f t="shared" si="3"/>
        <v>1061150093</v>
      </c>
    </row>
    <row r="87" spans="1:17">
      <c r="A87" s="1" t="s">
        <v>112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10000</v>
      </c>
      <c r="L87" s="6"/>
      <c r="M87" s="6">
        <v>6263364561</v>
      </c>
      <c r="N87" s="6"/>
      <c r="O87" s="6">
        <v>6100478511</v>
      </c>
      <c r="P87" s="6"/>
      <c r="Q87" s="6">
        <f t="shared" si="3"/>
        <v>162886050</v>
      </c>
    </row>
    <row r="88" spans="1:17">
      <c r="A88" s="1" t="s">
        <v>177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1000</v>
      </c>
      <c r="L88" s="6"/>
      <c r="M88" s="6">
        <v>1000000000</v>
      </c>
      <c r="N88" s="6"/>
      <c r="O88" s="6">
        <v>999808751</v>
      </c>
      <c r="P88" s="6"/>
      <c r="Q88" s="6">
        <f t="shared" si="3"/>
        <v>191249</v>
      </c>
    </row>
    <row r="89" spans="1:17">
      <c r="A89" s="1" t="s">
        <v>254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60440</v>
      </c>
      <c r="L89" s="6"/>
      <c r="M89" s="6">
        <v>60440000000</v>
      </c>
      <c r="N89" s="6"/>
      <c r="O89" s="6">
        <v>57665020720</v>
      </c>
      <c r="P89" s="6"/>
      <c r="Q89" s="6">
        <f t="shared" si="3"/>
        <v>2774979280</v>
      </c>
    </row>
    <row r="90" spans="1:17">
      <c r="A90" s="1" t="s">
        <v>255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130000</v>
      </c>
      <c r="L90" s="6"/>
      <c r="M90" s="6">
        <v>130000000000</v>
      </c>
      <c r="N90" s="6"/>
      <c r="O90" s="6">
        <v>118780267173</v>
      </c>
      <c r="P90" s="6"/>
      <c r="Q90" s="6">
        <f t="shared" si="3"/>
        <v>11219732827</v>
      </c>
    </row>
    <row r="91" spans="1:17">
      <c r="A91" s="1" t="s">
        <v>256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91108</v>
      </c>
      <c r="L91" s="6"/>
      <c r="M91" s="6">
        <v>91108000000</v>
      </c>
      <c r="N91" s="6"/>
      <c r="O91" s="6">
        <v>78128042756</v>
      </c>
      <c r="P91" s="6"/>
      <c r="Q91" s="6">
        <f t="shared" si="3"/>
        <v>12979957244</v>
      </c>
    </row>
    <row r="92" spans="1:17">
      <c r="A92" s="1" t="s">
        <v>171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175000</v>
      </c>
      <c r="L92" s="6"/>
      <c r="M92" s="6">
        <v>175000000000</v>
      </c>
      <c r="N92" s="6"/>
      <c r="O92" s="6">
        <v>173968427825</v>
      </c>
      <c r="P92" s="6"/>
      <c r="Q92" s="6">
        <f t="shared" si="3"/>
        <v>1031572175</v>
      </c>
    </row>
    <row r="93" spans="1:17">
      <c r="A93" s="1" t="s">
        <v>257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32215</v>
      </c>
      <c r="L93" s="6"/>
      <c r="M93" s="6">
        <v>32215000000</v>
      </c>
      <c r="N93" s="6"/>
      <c r="O93" s="6">
        <v>31277994185</v>
      </c>
      <c r="P93" s="6"/>
      <c r="Q93" s="6">
        <f t="shared" si="3"/>
        <v>937005815</v>
      </c>
    </row>
    <row r="94" spans="1:17">
      <c r="A94" s="1" t="s">
        <v>81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10000</v>
      </c>
      <c r="L94" s="6"/>
      <c r="M94" s="6">
        <v>6075198672</v>
      </c>
      <c r="N94" s="6"/>
      <c r="O94" s="6">
        <v>6205264491</v>
      </c>
      <c r="P94" s="6"/>
      <c r="Q94" s="6">
        <f t="shared" si="3"/>
        <v>-130065819</v>
      </c>
    </row>
    <row r="95" spans="1:17">
      <c r="A95" s="1" t="s">
        <v>173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215000</v>
      </c>
      <c r="L95" s="6"/>
      <c r="M95" s="6">
        <v>215000000000</v>
      </c>
      <c r="N95" s="6"/>
      <c r="O95" s="6">
        <v>212488979390</v>
      </c>
      <c r="P95" s="6"/>
      <c r="Q95" s="6">
        <f t="shared" si="3"/>
        <v>2511020610</v>
      </c>
    </row>
    <row r="96" spans="1:17">
      <c r="A96" s="1" t="s">
        <v>110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14800</v>
      </c>
      <c r="L96" s="6"/>
      <c r="M96" s="6">
        <v>9629479348</v>
      </c>
      <c r="N96" s="6"/>
      <c r="O96" s="6">
        <v>9695811038</v>
      </c>
      <c r="P96" s="6"/>
      <c r="Q96" s="6">
        <f t="shared" si="3"/>
        <v>-66331690</v>
      </c>
    </row>
    <row r="97" spans="1:19">
      <c r="A97" s="1" t="s">
        <v>74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5000</v>
      </c>
      <c r="L97" s="6"/>
      <c r="M97" s="6">
        <v>3013253750</v>
      </c>
      <c r="N97" s="6"/>
      <c r="O97" s="6">
        <v>3077447681</v>
      </c>
      <c r="P97" s="6"/>
      <c r="Q97" s="6">
        <f t="shared" si="3"/>
        <v>-64193931</v>
      </c>
    </row>
    <row r="98" spans="1:19">
      <c r="A98" s="1" t="s">
        <v>175</v>
      </c>
      <c r="C98" s="6">
        <v>0</v>
      </c>
      <c r="D98" s="6"/>
      <c r="E98" s="6">
        <v>0</v>
      </c>
      <c r="F98" s="6"/>
      <c r="G98" s="6">
        <v>0</v>
      </c>
      <c r="H98" s="6"/>
      <c r="I98" s="6">
        <f t="shared" si="2"/>
        <v>0</v>
      </c>
      <c r="J98" s="6"/>
      <c r="K98" s="6">
        <v>50000</v>
      </c>
      <c r="L98" s="6"/>
      <c r="M98" s="6">
        <v>50000000000</v>
      </c>
      <c r="N98" s="6"/>
      <c r="O98" s="6">
        <v>49990887509</v>
      </c>
      <c r="P98" s="6"/>
      <c r="Q98" s="6">
        <f t="shared" si="3"/>
        <v>9112491</v>
      </c>
    </row>
    <row r="99" spans="1:19">
      <c r="A99" s="1" t="s">
        <v>258</v>
      </c>
      <c r="C99" s="6">
        <v>0</v>
      </c>
      <c r="D99" s="6"/>
      <c r="E99" s="6">
        <v>0</v>
      </c>
      <c r="F99" s="6"/>
      <c r="G99" s="6">
        <v>0</v>
      </c>
      <c r="H99" s="6"/>
      <c r="I99" s="6">
        <f t="shared" si="2"/>
        <v>0</v>
      </c>
      <c r="J99" s="6"/>
      <c r="K99" s="6">
        <v>44004</v>
      </c>
      <c r="L99" s="6"/>
      <c r="M99" s="6">
        <v>44004000000</v>
      </c>
      <c r="N99" s="6"/>
      <c r="O99" s="6">
        <v>40878465994</v>
      </c>
      <c r="P99" s="6"/>
      <c r="Q99" s="6">
        <f t="shared" si="3"/>
        <v>3125534006</v>
      </c>
    </row>
    <row r="100" spans="1:19">
      <c r="A100" s="1" t="s">
        <v>259</v>
      </c>
      <c r="C100" s="6">
        <v>0</v>
      </c>
      <c r="D100" s="6"/>
      <c r="E100" s="6">
        <v>0</v>
      </c>
      <c r="F100" s="6"/>
      <c r="G100" s="6">
        <v>0</v>
      </c>
      <c r="H100" s="6"/>
      <c r="I100" s="6">
        <f t="shared" si="2"/>
        <v>0</v>
      </c>
      <c r="J100" s="6"/>
      <c r="K100" s="6">
        <v>100000</v>
      </c>
      <c r="L100" s="6"/>
      <c r="M100" s="6">
        <v>100000000000</v>
      </c>
      <c r="N100" s="6"/>
      <c r="O100" s="6">
        <v>93375417500</v>
      </c>
      <c r="P100" s="6"/>
      <c r="Q100" s="6">
        <f t="shared" si="3"/>
        <v>6624582500</v>
      </c>
    </row>
    <row r="101" spans="1:19">
      <c r="A101" s="1" t="s">
        <v>106</v>
      </c>
      <c r="C101" s="6">
        <v>0</v>
      </c>
      <c r="D101" s="6"/>
      <c r="E101" s="6">
        <v>0</v>
      </c>
      <c r="F101" s="6"/>
      <c r="G101" s="6">
        <v>0</v>
      </c>
      <c r="H101" s="6"/>
      <c r="I101" s="6">
        <f t="shared" si="2"/>
        <v>0</v>
      </c>
      <c r="J101" s="6"/>
      <c r="K101" s="6">
        <v>76800</v>
      </c>
      <c r="L101" s="6"/>
      <c r="M101" s="6">
        <v>50909171041</v>
      </c>
      <c r="N101" s="6"/>
      <c r="O101" s="6">
        <v>49060988701</v>
      </c>
      <c r="P101" s="6"/>
      <c r="Q101" s="6">
        <f>M101-O101</f>
        <v>1848182340</v>
      </c>
    </row>
    <row r="102" spans="1:19">
      <c r="A102" s="1" t="s">
        <v>260</v>
      </c>
      <c r="C102" s="6">
        <v>0</v>
      </c>
      <c r="D102" s="6"/>
      <c r="E102" s="6">
        <v>0</v>
      </c>
      <c r="F102" s="6"/>
      <c r="G102" s="6">
        <v>0</v>
      </c>
      <c r="H102" s="6"/>
      <c r="I102" s="6">
        <f t="shared" si="2"/>
        <v>0</v>
      </c>
      <c r="J102" s="6"/>
      <c r="K102" s="6">
        <v>4000</v>
      </c>
      <c r="L102" s="6"/>
      <c r="M102" s="6">
        <v>2519543250</v>
      </c>
      <c r="N102" s="6"/>
      <c r="O102" s="6">
        <v>2546701505</v>
      </c>
      <c r="P102" s="6"/>
      <c r="Q102" s="6">
        <f t="shared" si="3"/>
        <v>-27158255</v>
      </c>
    </row>
    <row r="103" spans="1:19">
      <c r="A103" s="1" t="s">
        <v>261</v>
      </c>
      <c r="C103" s="6">
        <v>0</v>
      </c>
      <c r="D103" s="6"/>
      <c r="E103" s="6">
        <v>0</v>
      </c>
      <c r="F103" s="6"/>
      <c r="G103" s="6">
        <v>0</v>
      </c>
      <c r="H103" s="6"/>
      <c r="I103" s="6">
        <f t="shared" si="2"/>
        <v>0</v>
      </c>
      <c r="J103" s="6"/>
      <c r="K103" s="6">
        <v>53372</v>
      </c>
      <c r="L103" s="6"/>
      <c r="M103" s="6">
        <v>53372000000</v>
      </c>
      <c r="N103" s="6"/>
      <c r="O103" s="6">
        <v>49677124068</v>
      </c>
      <c r="P103" s="6"/>
      <c r="Q103" s="6">
        <f t="shared" si="3"/>
        <v>3694875932</v>
      </c>
    </row>
    <row r="104" spans="1:19">
      <c r="A104" s="1" t="s">
        <v>87</v>
      </c>
      <c r="C104" s="6">
        <v>0</v>
      </c>
      <c r="D104" s="6"/>
      <c r="E104" s="6">
        <v>0</v>
      </c>
      <c r="F104" s="6"/>
      <c r="G104" s="6">
        <v>0</v>
      </c>
      <c r="H104" s="6"/>
      <c r="I104" s="6">
        <f t="shared" si="2"/>
        <v>0</v>
      </c>
      <c r="J104" s="6"/>
      <c r="K104" s="6">
        <v>39000</v>
      </c>
      <c r="L104" s="6"/>
      <c r="M104" s="6">
        <v>30670606955</v>
      </c>
      <c r="N104" s="6"/>
      <c r="O104" s="6">
        <v>28619457185</v>
      </c>
      <c r="P104" s="6"/>
      <c r="Q104" s="6">
        <f t="shared" si="3"/>
        <v>2051149770</v>
      </c>
    </row>
    <row r="105" spans="1:19" ht="24.75" thickBot="1">
      <c r="E105" s="7">
        <f>SUM(E8:E104)</f>
        <v>746885693032</v>
      </c>
      <c r="G105" s="7">
        <f>SUM(G8:G104)</f>
        <v>621766443911</v>
      </c>
      <c r="I105" s="7">
        <f>SUM(I8:I104)</f>
        <v>125119249121</v>
      </c>
      <c r="M105" s="7">
        <f>SUM(M8:M104)</f>
        <v>4344529441740</v>
      </c>
      <c r="O105" s="7">
        <f>SUM(O8:O104)</f>
        <v>3895022631774</v>
      </c>
      <c r="Q105" s="13">
        <f>SUM(Q8:Q104)</f>
        <v>449506809966</v>
      </c>
      <c r="S105" s="3"/>
    </row>
    <row r="106" spans="1:19" ht="24.75" thickTop="1">
      <c r="I106" s="6"/>
      <c r="J106" s="6"/>
      <c r="K106" s="6"/>
      <c r="L106" s="6"/>
      <c r="M106" s="6"/>
      <c r="N106" s="6"/>
      <c r="O106" s="6"/>
      <c r="P106" s="6"/>
      <c r="Q106" s="6"/>
      <c r="S106" s="3"/>
    </row>
    <row r="107" spans="1:19">
      <c r="E107" s="3"/>
      <c r="I107" s="6"/>
      <c r="J107" s="6"/>
      <c r="K107" s="6"/>
      <c r="L107" s="6"/>
      <c r="M107" s="6"/>
      <c r="N107" s="6"/>
      <c r="O107" s="6"/>
      <c r="P107" s="6"/>
      <c r="Q107" s="6"/>
      <c r="S107" s="3"/>
    </row>
    <row r="108" spans="1:19">
      <c r="E108" s="3"/>
      <c r="I108" s="4"/>
      <c r="J108" s="4"/>
      <c r="K108" s="4"/>
      <c r="L108" s="4"/>
      <c r="M108" s="4"/>
      <c r="N108" s="4"/>
      <c r="O108" s="4"/>
      <c r="P108" s="4"/>
      <c r="Q108" s="4"/>
      <c r="S108" s="3"/>
    </row>
    <row r="109" spans="1:19">
      <c r="E109" s="3"/>
      <c r="I109" s="4"/>
      <c r="J109" s="4"/>
      <c r="K109" s="4"/>
      <c r="L109" s="4"/>
      <c r="M109" s="4"/>
      <c r="N109" s="4"/>
      <c r="O109" s="4"/>
      <c r="P109" s="4"/>
      <c r="Q109" s="4"/>
      <c r="S109" s="3"/>
    </row>
    <row r="110" spans="1:19">
      <c r="E110" s="3"/>
      <c r="I110" s="6"/>
      <c r="J110" s="6"/>
      <c r="K110" s="6"/>
      <c r="L110" s="6"/>
      <c r="M110" s="6"/>
      <c r="N110" s="6"/>
      <c r="O110" s="6"/>
      <c r="P110" s="6"/>
      <c r="Q110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سود اوراق بهادار و سپرده بانکی</vt:lpstr>
      <vt:lpstr>جمع درآمدها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2023-03-26T06:20:24Z</dcterms:created>
  <dcterms:modified xsi:type="dcterms:W3CDTF">2023-03-29T12:46:28Z</dcterms:modified>
</cp:coreProperties>
</file>