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تیر ماه\پرتفوی نهایی شده و بدون ایراد\"/>
    </mc:Choice>
  </mc:AlternateContent>
  <xr:revisionPtr revIDLastSave="0" documentId="13_ncr:1_{1F67DCFF-68B0-43DB-BAC6-24A5E3627F3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جمع درآمدها" sheetId="15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1" l="1"/>
  <c r="Q79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8" i="9"/>
  <c r="I9" i="9"/>
  <c r="I10" i="9"/>
  <c r="I11" i="9"/>
  <c r="I12" i="9"/>
  <c r="I79" i="9" s="1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8" i="9"/>
  <c r="E36" i="8"/>
  <c r="G11" i="15"/>
  <c r="E11" i="15"/>
  <c r="E7" i="15"/>
  <c r="E9" i="15"/>
  <c r="E10" i="15"/>
  <c r="E8" i="15"/>
  <c r="C11" i="15"/>
  <c r="K11" i="13"/>
  <c r="K9" i="13"/>
  <c r="K10" i="13"/>
  <c r="K8" i="13"/>
  <c r="I11" i="13"/>
  <c r="G11" i="13"/>
  <c r="G9" i="13"/>
  <c r="G10" i="13"/>
  <c r="G8" i="13"/>
  <c r="E11" i="13"/>
  <c r="Q31" i="12"/>
  <c r="Q32" i="12"/>
  <c r="Q33" i="12"/>
  <c r="I31" i="12"/>
  <c r="I33" i="12"/>
  <c r="Q8" i="12"/>
  <c r="G33" i="12"/>
  <c r="K33" i="12"/>
  <c r="M33" i="12"/>
  <c r="O33" i="12"/>
  <c r="I32" i="12"/>
  <c r="C33" i="12"/>
  <c r="E33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8" i="12"/>
  <c r="S63" i="11"/>
  <c r="M65" i="11"/>
  <c r="U11" i="11"/>
  <c r="U15" i="11"/>
  <c r="U19" i="11"/>
  <c r="U23" i="11"/>
  <c r="U27" i="11"/>
  <c r="U31" i="11"/>
  <c r="U35" i="11"/>
  <c r="U39" i="11"/>
  <c r="U43" i="11"/>
  <c r="U47" i="11"/>
  <c r="U51" i="11"/>
  <c r="U55" i="11"/>
  <c r="U59" i="11"/>
  <c r="U63" i="11"/>
  <c r="K65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8" i="11"/>
  <c r="C65" i="11"/>
  <c r="E65" i="11"/>
  <c r="G65" i="11"/>
  <c r="I65" i="11"/>
  <c r="O65" i="11"/>
  <c r="Q65" i="11"/>
  <c r="S9" i="11"/>
  <c r="S10" i="11"/>
  <c r="S11" i="11"/>
  <c r="S65" i="11"/>
  <c r="U12" i="11" s="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4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8" i="11"/>
  <c r="E79" i="9"/>
  <c r="G79" i="9"/>
  <c r="M79" i="9"/>
  <c r="O79" i="9"/>
  <c r="Q45" i="8"/>
  <c r="O45" i="8"/>
  <c r="S44" i="8"/>
  <c r="K45" i="8"/>
  <c r="M44" i="8"/>
  <c r="I45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45" i="8" s="1"/>
  <c r="S37" i="8"/>
  <c r="S38" i="8"/>
  <c r="S39" i="8"/>
  <c r="S40" i="8"/>
  <c r="S41" i="8"/>
  <c r="S42" i="8"/>
  <c r="S43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45" i="8" s="1"/>
  <c r="M37" i="8"/>
  <c r="M38" i="8"/>
  <c r="M39" i="8"/>
  <c r="M40" i="8"/>
  <c r="M41" i="8"/>
  <c r="M42" i="8"/>
  <c r="M43" i="8"/>
  <c r="M8" i="8"/>
  <c r="I11" i="7"/>
  <c r="K11" i="7"/>
  <c r="M11" i="7"/>
  <c r="O11" i="7"/>
  <c r="Q11" i="7"/>
  <c r="S11" i="7"/>
  <c r="Q11" i="6"/>
  <c r="S11" i="6"/>
  <c r="K11" i="6"/>
  <c r="M11" i="6"/>
  <c r="O11" i="6"/>
  <c r="AK32" i="3"/>
  <c r="AI32" i="3"/>
  <c r="AG32" i="3"/>
  <c r="AA32" i="3"/>
  <c r="W32" i="3"/>
  <c r="S32" i="3"/>
  <c r="Q32" i="3"/>
  <c r="Y60" i="1"/>
  <c r="G60" i="1"/>
  <c r="W60" i="1"/>
  <c r="U60" i="1"/>
  <c r="O60" i="1"/>
  <c r="K60" i="1"/>
  <c r="E60" i="1"/>
  <c r="M60" i="10"/>
  <c r="O60" i="10"/>
  <c r="Q60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8" i="10"/>
  <c r="I60" i="10"/>
  <c r="G60" i="10"/>
  <c r="E60" i="10"/>
  <c r="U62" i="11" l="1"/>
  <c r="U58" i="11"/>
  <c r="U54" i="11"/>
  <c r="U50" i="11"/>
  <c r="U46" i="11"/>
  <c r="U42" i="11"/>
  <c r="U38" i="11"/>
  <c r="U34" i="11"/>
  <c r="U30" i="11"/>
  <c r="U26" i="11"/>
  <c r="U22" i="11"/>
  <c r="U18" i="11"/>
  <c r="U14" i="11"/>
  <c r="U10" i="11"/>
  <c r="U8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U9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U65" i="11" l="1"/>
</calcChain>
</file>

<file path=xl/sharedStrings.xml><?xml version="1.0" encoding="utf-8"?>
<sst xmlns="http://schemas.openxmlformats.org/spreadsheetml/2006/main" count="841" uniqueCount="223">
  <si>
    <t>صندوق سرمایه‌گذاری توسعه ممتاز</t>
  </si>
  <si>
    <t>صورت وضعیت سبد</t>
  </si>
  <si>
    <t>برای ماه منتهی به 1402/04/31</t>
  </si>
  <si>
    <t>نام شرکت</t>
  </si>
  <si>
    <t>1402/03/31</t>
  </si>
  <si>
    <t>تغییرات طی دوره</t>
  </si>
  <si>
    <t>1402/04/31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</si>
  <si>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</si>
  <si>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</si>
  <si>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</si>
  <si>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</si>
  <si>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</si>
  <si>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</si>
  <si>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</si>
  <si>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</si>
  <si>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</si>
  <si>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ملت</t>
  </si>
  <si>
    <t>بانک‌اقتصادنوین‌</t>
  </si>
  <si>
    <t>بهمن  دیزل</t>
  </si>
  <si>
    <t>بیمه کوثر</t>
  </si>
  <si>
    <t>پالایش نفت اصفهان</t>
  </si>
  <si>
    <t>پتروشیمی امیرکبیر</t>
  </si>
  <si>
    <t>پتروشیمی بوعلی سینا</t>
  </si>
  <si>
    <t>پتروشیمی‌شیراز</t>
  </si>
  <si>
    <t>پست بانک ایران</t>
  </si>
  <si>
    <t>تراکتورسازی‌ایران‌</t>
  </si>
  <si>
    <t>توسعه‌معادن‌وفلزات‌</t>
  </si>
  <si>
    <t>ح . داروپخش‌ (هلدینگ‌</t>
  </si>
  <si>
    <t>ح . سرمایه گذاری صبا تامین</t>
  </si>
  <si>
    <t>داروپخش‌ (هلدینگ‌</t>
  </si>
  <si>
    <t>داروسازی کاسپین تامین</t>
  </si>
  <si>
    <t>داروسازی‌ سینا</t>
  </si>
  <si>
    <t>زغال سنگ پروده طبس</t>
  </si>
  <si>
    <t>س.سهام عدالت استان کرمانشاه</t>
  </si>
  <si>
    <t>سپید ماکیان</t>
  </si>
  <si>
    <t>سرمایه گذاری تامین اجتماعی</t>
  </si>
  <si>
    <t>سرمایه گذاری صبا تامین</t>
  </si>
  <si>
    <t>سرمایه‌گذاری‌ سپه‌</t>
  </si>
  <si>
    <t>سرمایه‌گذاری‌صندوق‌بازنشستگی‌</t>
  </si>
  <si>
    <t>سیمان آبیک</t>
  </si>
  <si>
    <t>سیمان آرتا اردبیل</t>
  </si>
  <si>
    <t>سیمان فارس و خوزستان</t>
  </si>
  <si>
    <t>شرکت آهن و فولاد ارفع</t>
  </si>
  <si>
    <t>صنایع فروآلیاژ ایران</t>
  </si>
  <si>
    <t>فجر انرژی خلیج فارس</t>
  </si>
  <si>
    <t>فروسیلیسیم خمین</t>
  </si>
  <si>
    <t>فولاد  خوزستان</t>
  </si>
  <si>
    <t>فولاد خراسان</t>
  </si>
  <si>
    <t>فولاد شاهرود</t>
  </si>
  <si>
    <t>فولاد مبارکه اصفهان</t>
  </si>
  <si>
    <t>فولاد کاوه جنوب کیش</t>
  </si>
  <si>
    <t>گروه انتخاب الکترونیک آرمان</t>
  </si>
  <si>
    <t>گروه‌ صنعتی‌ بارز</t>
  </si>
  <si>
    <t>گروه‌بهمن‌</t>
  </si>
  <si>
    <t>گسترش نفت و گاز پارسیان</t>
  </si>
  <si>
    <t>مدیریت صنعت شوینده ت.ص.بهشهر</t>
  </si>
  <si>
    <t>ملی شیمی کشاورز</t>
  </si>
  <si>
    <t>نفت ایرانول</t>
  </si>
  <si>
    <t>نفت پاسارگاد</t>
  </si>
  <si>
    <t>نفت سپاهان</t>
  </si>
  <si>
    <t>نوردوقطعات‌ فولادی‌</t>
  </si>
  <si>
    <t>کارخانجات‌داروپخش‌</t>
  </si>
  <si>
    <t>کیمیدارو</t>
  </si>
  <si>
    <t>ایران خودرو دیزل</t>
  </si>
  <si>
    <t>کاشی‌ پارس‌</t>
  </si>
  <si>
    <t>تولیدی مخازن گازطبیعی آسیاناما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</si>
  <si>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</si>
  <si>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</si>
  <si>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</si>
  <si>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</si>
  <si>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</si>
  <si>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</si>
  <si>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</si>
  <si>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</si>
  <si>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</si>
  <si>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</si>
  <si>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</si>
  <si>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</si>
  <si>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</si>
  <si>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</si>
  <si>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</si>
  <si>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</si>
  <si>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</si>
  <si>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</si>
  <si>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</si>
  <si>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</si>
  <si>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</si>
  <si>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</si>
  <si>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</si>
  <si>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</si>
  <si>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</si>
  <si>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</si>
  <si>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</si>
  <si>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</si>
  <si>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</si>
  <si>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</si>
  <si>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</si>
  <si>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اسنادخزانه-م2بودجه00-031024</t>
  </si>
  <si>
    <t>1403/10/24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</si>
  <si>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</si>
  <si>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</si>
  <si>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</si>
  <si>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</si>
  <si>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</si>
  <si>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اسنادخزانه-م5بودجه00-030626</t>
  </si>
  <si>
    <t>اسنادخزانه-م6بودجه00-030723</t>
  </si>
  <si>
    <t>1403/07/23</t>
  </si>
  <si>
    <t>اسنادخزانه-م8بودجه00-030919</t>
  </si>
  <si>
    <t>1400/06/16</t>
  </si>
  <si>
    <t>1403/09/19</t>
  </si>
  <si>
    <t>اسنادخزانه-م8بودجه99-020606</t>
  </si>
  <si>
    <t>1399/09/25</t>
  </si>
  <si>
    <t>1402/06/06</t>
  </si>
  <si>
    <t>گام بانک اقتصاد نوین0204</t>
  </si>
  <si>
    <t>1401/04/01</t>
  </si>
  <si>
    <t>1402/04/28</t>
  </si>
  <si>
    <t>گام بانک اقتصاد نوین0205</t>
  </si>
  <si>
    <t>1402/05/31</t>
  </si>
  <si>
    <t>گام بانک تجارت0204</t>
  </si>
  <si>
    <t>1401/04/31</t>
  </si>
  <si>
    <t>گام بانک صادرات ایران0207</t>
  </si>
  <si>
    <t>1402/07/30</t>
  </si>
  <si>
    <t>گواهی اعتبار مولد رفاه0207</t>
  </si>
  <si>
    <t>1401/08/01</t>
  </si>
  <si>
    <t>گواهی اعتبار مولد سامان0207</t>
  </si>
  <si>
    <t>گواهی اعتبار مولد سپه0208</t>
  </si>
  <si>
    <t>1401/09/01</t>
  </si>
  <si>
    <t>1402/08/30</t>
  </si>
  <si>
    <t>گواهی اعتبار مولد شهر0206</t>
  </si>
  <si>
    <t>1401/07/01</t>
  </si>
  <si>
    <t>1402/06/31</t>
  </si>
  <si>
    <t>گواهی اعتبارمولد رفاه0208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</si>
  <si>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</si>
  <si>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</si>
  <si>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</si>
  <si>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</si>
  <si>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</si>
  <si>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</si>
  <si>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</si>
  <si>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</si>
  <si>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</si>
  <si>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</si>
  <si>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</si>
  <si>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</si>
  <si>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</si>
  <si>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</si>
  <si>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</si>
  <si>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</si>
  <si>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 xml:space="preserve">بانک خاورمیانه ظفر </t>
  </si>
  <si>
    <t>1009-10-810-707074686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</si>
  <si>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</si>
  <si>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</si>
  <si>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</si>
  <si>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</si>
  <si>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</si>
  <si>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</si>
  <si>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</si>
  <si>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</si>
  <si>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</si>
  <si>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</si>
  <si>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</si>
  <si>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</si>
  <si>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</si>
  <si>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</si>
  <si>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</si>
  <si>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</si>
  <si>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</si>
  <si>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1402/02/30</t>
  </si>
  <si>
    <t>1402/04/29</t>
  </si>
  <si>
    <t>1402/04/20</t>
  </si>
  <si>
    <t>1402/04/24</t>
  </si>
  <si>
    <t>1402/04/17</t>
  </si>
  <si>
    <t>1402/02/25</t>
  </si>
  <si>
    <t>1402/04/21</t>
  </si>
  <si>
    <t>1402/03/08</t>
  </si>
  <si>
    <t>1402/04/15</t>
  </si>
  <si>
    <t>1402/04/12</t>
  </si>
  <si>
    <t>1402/04/30</t>
  </si>
  <si>
    <t>1402/04/10</t>
  </si>
  <si>
    <t>1402/03/02</t>
  </si>
  <si>
    <t>1402/04/27</t>
  </si>
  <si>
    <t>1402/03/03</t>
  </si>
  <si>
    <t>1402/03/13</t>
  </si>
  <si>
    <t>1402/04/26</t>
  </si>
  <si>
    <t>1402/01/31</t>
  </si>
  <si>
    <t>1402/03/20</t>
  </si>
  <si>
    <t>1402/04/11</t>
  </si>
  <si>
    <t>1402/03/28</t>
  </si>
  <si>
    <t>1402/04/05</t>
  </si>
  <si>
    <t>1402/04/14</t>
  </si>
  <si>
    <t>بهای فروش</t>
  </si>
  <si>
    <t>ارزش دفتری</t>
  </si>
  <si>
    <t>سود و زیان ناشی از تغییر قیمت</t>
  </si>
  <si>
    <t>سود و زیان ناشی از فروش</t>
  </si>
  <si>
    <t>پتروشیمی تندگویان</t>
  </si>
  <si>
    <t>سرمایه گذاری سیمان تامین</t>
  </si>
  <si>
    <t>سپنتا</t>
  </si>
  <si>
    <t>ح . بیمه کوثر</t>
  </si>
  <si>
    <t>کشاورزی و دامپروری فجر اصفهان</t>
  </si>
  <si>
    <t>غلتک سازان سپاهان</t>
  </si>
  <si>
    <t>پتروشیمی زاگرس</t>
  </si>
  <si>
    <t>اسنادخزانه-م9بودجه99-020316</t>
  </si>
  <si>
    <t>اسنادخزانه-م5بودجه99-020218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</si>
  <si>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</si>
  <si>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</si>
  <si>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</si>
  <si>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</si>
  <si>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</si>
  <si>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</si>
  <si>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</si>
  <si>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</si>
  <si>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</si>
  <si>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</si>
  <si>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</si>
  <si>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</si>
  <si>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</si>
  <si>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</si>
  <si>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</si>
  <si>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1402/04/01</t>
  </si>
  <si>
    <t>-</t>
  </si>
  <si>
    <t>سود سهام شرکت س.سهام عدالت استان کرمانشاه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</si>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</sst>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7" fontId="2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0</xdr:rowOff>
        </xdr:from>
        <xdr:to>
          <xdr:col>11</xdr:col>
          <xdr:colOff>371475</xdr:colOff>
          <xdr:row>32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E3ADA4A-FDD2-E9C8-3B9F-60B9C4F26F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B3294-4418-4B07-965E-493724AD7B0F}">
  <dimension ref="A1"/>
  <sheetViews>
    <sheetView rightToLeft="1" workbookViewId="0">
      <selection activeCell="T11" sqref="T11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19050</xdr:colOff>
                <xdr:row>0</xdr:row>
                <xdr:rowOff>0</xdr:rowOff>
              </from>
              <to>
                <xdr:col>11</xdr:col>
                <xdr:colOff>371475</xdr:colOff>
                <xdr:row>32</xdr:row>
                <xdr:rowOff>152400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6"/>
  <sheetViews>
    <sheetView rightToLeft="1" workbookViewId="0">
      <selection activeCell="S13" sqref="S13"/>
    </sheetView>
  </sheetViews>
  <sheetFormatPr defaultRowHeight="24"/>
  <cols>
    <col min="1" max="1" width="32.1406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20.5703125" style="1" customWidth="1"/>
    <col min="18" max="18" width="1" style="1" customWidth="1"/>
    <col min="19" max="19" width="16.855468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.75">
      <c r="A3" s="15" t="s">
        <v>151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.75">
      <c r="A6" s="15" t="s">
        <v>3</v>
      </c>
      <c r="C6" s="16" t="s">
        <v>153</v>
      </c>
      <c r="D6" s="16" t="s">
        <v>153</v>
      </c>
      <c r="E6" s="16" t="s">
        <v>153</v>
      </c>
      <c r="F6" s="16" t="s">
        <v>153</v>
      </c>
      <c r="G6" s="16" t="s">
        <v>153</v>
      </c>
      <c r="H6" s="16" t="s">
        <v>153</v>
      </c>
      <c r="I6" s="16" t="s">
        <v>153</v>
      </c>
      <c r="J6" s="16" t="s">
        <v>153</v>
      </c>
      <c r="K6" s="16" t="s">
        <v>153</v>
      </c>
      <c r="M6" s="16" t="s">
        <v>154</v>
      </c>
      <c r="N6" s="16" t="s">
        <v>154</v>
      </c>
      <c r="O6" s="16" t="s">
        <v>154</v>
      </c>
      <c r="P6" s="16" t="s">
        <v>154</v>
      </c>
      <c r="Q6" s="16" t="s">
        <v>154</v>
      </c>
      <c r="R6" s="16" t="s">
        <v>154</v>
      </c>
      <c r="S6" s="16" t="s">
        <v>154</v>
      </c>
      <c r="T6" s="16" t="s">
        <v>154</v>
      </c>
      <c r="U6" s="16" t="s">
        <v>154</v>
      </c>
    </row>
    <row r="7" spans="1:21" ht="24.75">
      <c r="A7" s="16" t="s">
        <v>3</v>
      </c>
      <c r="C7" s="16" t="s">
        <v>203</v>
      </c>
      <c r="E7" s="16" t="s">
        <v>204</v>
      </c>
      <c r="G7" s="16" t="s">
        <v>205</v>
      </c>
      <c r="I7" s="16" t="s">
        <v>138</v>
      </c>
      <c r="K7" s="16" t="s">
        <v>206</v>
      </c>
      <c r="M7" s="16" t="s">
        <v>203</v>
      </c>
      <c r="O7" s="16" t="s">
        <v>204</v>
      </c>
      <c r="Q7" s="16" t="s">
        <v>205</v>
      </c>
      <c r="S7" s="16" t="s">
        <v>138</v>
      </c>
      <c r="U7" s="16" t="s">
        <v>206</v>
      </c>
    </row>
    <row r="8" spans="1:21">
      <c r="A8" s="1" t="s">
        <v>54</v>
      </c>
      <c r="C8" s="7">
        <v>0</v>
      </c>
      <c r="D8" s="7"/>
      <c r="E8" s="7">
        <v>-5382705864</v>
      </c>
      <c r="F8" s="7"/>
      <c r="G8" s="7">
        <v>-2300007446</v>
      </c>
      <c r="H8" s="7"/>
      <c r="I8" s="7">
        <f>C8+E8+G8</f>
        <v>-7682713310</v>
      </c>
      <c r="J8" s="7"/>
      <c r="K8" s="10">
        <f>I8/$I$65</f>
        <v>5.6966121301338594E-2</v>
      </c>
      <c r="L8" s="7"/>
      <c r="M8" s="7">
        <v>0</v>
      </c>
      <c r="N8" s="7"/>
      <c r="O8" s="7">
        <v>-9331611280</v>
      </c>
      <c r="P8" s="7"/>
      <c r="Q8" s="7">
        <v>-957533450</v>
      </c>
      <c r="R8" s="7"/>
      <c r="S8" s="7">
        <f>M8+O8+Q8</f>
        <v>-10289144730</v>
      </c>
      <c r="T8" s="7"/>
      <c r="U8" s="10">
        <f>S8/$S$65</f>
        <v>-7.9822611386923759E-2</v>
      </c>
    </row>
    <row r="9" spans="1:21">
      <c r="A9" s="1" t="s">
        <v>65</v>
      </c>
      <c r="C9" s="7">
        <v>0</v>
      </c>
      <c r="D9" s="7"/>
      <c r="E9" s="7">
        <v>0</v>
      </c>
      <c r="F9" s="7"/>
      <c r="G9" s="7">
        <v>1782573327</v>
      </c>
      <c r="H9" s="7"/>
      <c r="I9" s="7">
        <f t="shared" ref="I9:I64" si="0">C9+E9+G9</f>
        <v>1782573327</v>
      </c>
      <c r="J9" s="7"/>
      <c r="K9" s="10">
        <f t="shared" ref="K9:K64" si="1">I9/$I$65</f>
        <v>-1.3217503280024476E-2</v>
      </c>
      <c r="L9" s="7"/>
      <c r="M9" s="7">
        <v>0</v>
      </c>
      <c r="N9" s="7"/>
      <c r="O9" s="7">
        <v>0</v>
      </c>
      <c r="P9" s="7"/>
      <c r="Q9" s="7">
        <v>1782573327</v>
      </c>
      <c r="R9" s="7"/>
      <c r="S9" s="7">
        <f t="shared" ref="S9:S64" si="2">M9+O9+Q9</f>
        <v>1782573327</v>
      </c>
      <c r="T9" s="7"/>
      <c r="U9" s="10">
        <f t="shared" ref="U9:U64" si="3">S9/$S$65</f>
        <v>1.3829104525563105E-2</v>
      </c>
    </row>
    <row r="10" spans="1:21">
      <c r="A10" s="1" t="s">
        <v>40</v>
      </c>
      <c r="C10" s="7">
        <v>0</v>
      </c>
      <c r="D10" s="7"/>
      <c r="E10" s="7">
        <v>-2786486490</v>
      </c>
      <c r="F10" s="7"/>
      <c r="G10" s="7">
        <v>4630479794</v>
      </c>
      <c r="H10" s="7"/>
      <c r="I10" s="7">
        <f t="shared" si="0"/>
        <v>1843993304</v>
      </c>
      <c r="J10" s="7"/>
      <c r="K10" s="10">
        <f t="shared" si="1"/>
        <v>-1.3672922832847465E-2</v>
      </c>
      <c r="L10" s="7"/>
      <c r="M10" s="7">
        <v>0</v>
      </c>
      <c r="N10" s="7"/>
      <c r="O10" s="7">
        <v>3908671721</v>
      </c>
      <c r="P10" s="7"/>
      <c r="Q10" s="7">
        <v>12452502653</v>
      </c>
      <c r="R10" s="7"/>
      <c r="S10" s="7">
        <f t="shared" si="2"/>
        <v>16361174374</v>
      </c>
      <c r="T10" s="7"/>
      <c r="U10" s="10">
        <f t="shared" si="3"/>
        <v>0.12692907896237723</v>
      </c>
    </row>
    <row r="11" spans="1:21">
      <c r="A11" s="1" t="s">
        <v>18</v>
      </c>
      <c r="C11" s="7">
        <v>0</v>
      </c>
      <c r="D11" s="7"/>
      <c r="E11" s="7">
        <v>-516987234</v>
      </c>
      <c r="F11" s="7"/>
      <c r="G11" s="7">
        <v>1004406961</v>
      </c>
      <c r="H11" s="7"/>
      <c r="I11" s="7">
        <f t="shared" si="0"/>
        <v>487419727</v>
      </c>
      <c r="J11" s="7"/>
      <c r="K11" s="10">
        <f t="shared" si="1"/>
        <v>-3.6141412769894626E-3</v>
      </c>
      <c r="L11" s="7"/>
      <c r="M11" s="7">
        <v>220694819</v>
      </c>
      <c r="N11" s="7"/>
      <c r="O11" s="7">
        <v>704713455</v>
      </c>
      <c r="P11" s="7"/>
      <c r="Q11" s="7">
        <v>5089557664</v>
      </c>
      <c r="R11" s="7"/>
      <c r="S11" s="7">
        <f t="shared" si="2"/>
        <v>6014965938</v>
      </c>
      <c r="T11" s="7"/>
      <c r="U11" s="10">
        <f t="shared" si="3"/>
        <v>4.6663770524545567E-2</v>
      </c>
    </row>
    <row r="12" spans="1:21">
      <c r="A12" s="1" t="s">
        <v>39</v>
      </c>
      <c r="C12" s="7">
        <v>0</v>
      </c>
      <c r="D12" s="7"/>
      <c r="E12" s="7">
        <v>2457540315</v>
      </c>
      <c r="F12" s="7"/>
      <c r="G12" s="7">
        <v>-59417520</v>
      </c>
      <c r="H12" s="7"/>
      <c r="I12" s="7">
        <f t="shared" si="0"/>
        <v>2398122795</v>
      </c>
      <c r="J12" s="7"/>
      <c r="K12" s="10">
        <f t="shared" si="1"/>
        <v>-1.7781706608478814E-2</v>
      </c>
      <c r="L12" s="7"/>
      <c r="M12" s="7">
        <v>5553819680</v>
      </c>
      <c r="N12" s="7"/>
      <c r="O12" s="7">
        <v>-425778673</v>
      </c>
      <c r="P12" s="7"/>
      <c r="Q12" s="7">
        <v>-59417520</v>
      </c>
      <c r="R12" s="7"/>
      <c r="S12" s="7">
        <f>M12+O12+Q12</f>
        <v>5068623487</v>
      </c>
      <c r="T12" s="7"/>
      <c r="U12" s="10">
        <f t="shared" si="3"/>
        <v>3.9322098530674997E-2</v>
      </c>
    </row>
    <row r="13" spans="1:21">
      <c r="A13" s="1" t="s">
        <v>58</v>
      </c>
      <c r="C13" s="7">
        <v>2944343353</v>
      </c>
      <c r="D13" s="7"/>
      <c r="E13" s="7">
        <v>-14771118527</v>
      </c>
      <c r="F13" s="7"/>
      <c r="G13" s="7">
        <v>11217968424</v>
      </c>
      <c r="H13" s="7"/>
      <c r="I13" s="7">
        <f t="shared" si="0"/>
        <v>-608806750</v>
      </c>
      <c r="J13" s="7"/>
      <c r="K13" s="10">
        <f t="shared" si="1"/>
        <v>4.5142071258121334E-3</v>
      </c>
      <c r="L13" s="7"/>
      <c r="M13" s="7">
        <v>2944343353</v>
      </c>
      <c r="N13" s="7"/>
      <c r="O13" s="7">
        <v>3714661520</v>
      </c>
      <c r="P13" s="7"/>
      <c r="Q13" s="7">
        <v>16319864672</v>
      </c>
      <c r="R13" s="7"/>
      <c r="S13" s="7">
        <f t="shared" si="2"/>
        <v>22978869545</v>
      </c>
      <c r="T13" s="7"/>
      <c r="U13" s="10">
        <f t="shared" si="3"/>
        <v>0.17826878928559425</v>
      </c>
    </row>
    <row r="14" spans="1:21">
      <c r="A14" s="1" t="s">
        <v>37</v>
      </c>
      <c r="C14" s="7">
        <v>0</v>
      </c>
      <c r="D14" s="7"/>
      <c r="E14" s="7">
        <v>-939615602</v>
      </c>
      <c r="F14" s="7"/>
      <c r="G14" s="7">
        <v>0</v>
      </c>
      <c r="H14" s="7"/>
      <c r="I14" s="7">
        <f t="shared" si="0"/>
        <v>-939615602</v>
      </c>
      <c r="J14" s="7"/>
      <c r="K14" s="10">
        <f t="shared" si="1"/>
        <v>6.967103183518673E-3</v>
      </c>
      <c r="L14" s="7"/>
      <c r="M14" s="7">
        <v>0</v>
      </c>
      <c r="N14" s="7"/>
      <c r="O14" s="7">
        <v>-2431946267</v>
      </c>
      <c r="P14" s="7"/>
      <c r="Q14" s="7">
        <v>237301824</v>
      </c>
      <c r="R14" s="7"/>
      <c r="S14" s="7">
        <f t="shared" si="2"/>
        <v>-2194644443</v>
      </c>
      <c r="T14" s="7"/>
      <c r="U14" s="10">
        <f t="shared" si="3"/>
        <v>-1.7025929278191885E-2</v>
      </c>
    </row>
    <row r="15" spans="1:21">
      <c r="A15" s="1" t="s">
        <v>59</v>
      </c>
      <c r="C15" s="7">
        <v>4736921506</v>
      </c>
      <c r="D15" s="7"/>
      <c r="E15" s="7">
        <v>-9069752783</v>
      </c>
      <c r="F15" s="7"/>
      <c r="G15" s="7">
        <v>0</v>
      </c>
      <c r="H15" s="7"/>
      <c r="I15" s="7">
        <f t="shared" si="0"/>
        <v>-4332831277</v>
      </c>
      <c r="J15" s="7"/>
      <c r="K15" s="10">
        <f t="shared" si="1"/>
        <v>3.2127268341842603E-2</v>
      </c>
      <c r="L15" s="7"/>
      <c r="M15" s="7">
        <v>4736921506</v>
      </c>
      <c r="N15" s="7"/>
      <c r="O15" s="7">
        <v>-4339681511</v>
      </c>
      <c r="P15" s="7"/>
      <c r="Q15" s="7">
        <v>434994998</v>
      </c>
      <c r="R15" s="7"/>
      <c r="S15" s="7">
        <f t="shared" si="2"/>
        <v>832234993</v>
      </c>
      <c r="T15" s="7"/>
      <c r="U15" s="10">
        <f t="shared" si="3"/>
        <v>6.4564326940746821E-3</v>
      </c>
    </row>
    <row r="16" spans="1:21">
      <c r="A16" s="1" t="s">
        <v>32</v>
      </c>
      <c r="C16" s="7">
        <v>0</v>
      </c>
      <c r="D16" s="7"/>
      <c r="E16" s="7">
        <v>2260634315</v>
      </c>
      <c r="F16" s="7"/>
      <c r="G16" s="7">
        <v>0</v>
      </c>
      <c r="H16" s="7"/>
      <c r="I16" s="7">
        <f t="shared" si="0"/>
        <v>2260634315</v>
      </c>
      <c r="J16" s="7"/>
      <c r="K16" s="10">
        <f t="shared" si="1"/>
        <v>-1.6762250966547973E-2</v>
      </c>
      <c r="L16" s="7"/>
      <c r="M16" s="7">
        <v>9163115291</v>
      </c>
      <c r="N16" s="7"/>
      <c r="O16" s="7">
        <v>-21099253601</v>
      </c>
      <c r="P16" s="7"/>
      <c r="Q16" s="7">
        <v>194079152</v>
      </c>
      <c r="R16" s="7"/>
      <c r="S16" s="7">
        <f t="shared" si="2"/>
        <v>-11742059158</v>
      </c>
      <c r="T16" s="7"/>
      <c r="U16" s="10">
        <f t="shared" si="3"/>
        <v>-9.1094240546396046E-2</v>
      </c>
    </row>
    <row r="17" spans="1:21">
      <c r="A17" s="1" t="s">
        <v>51</v>
      </c>
      <c r="C17" s="7">
        <v>0</v>
      </c>
      <c r="D17" s="7"/>
      <c r="E17" s="7">
        <v>-4158276658</v>
      </c>
      <c r="F17" s="7"/>
      <c r="G17" s="7">
        <v>0</v>
      </c>
      <c r="H17" s="7"/>
      <c r="I17" s="7">
        <f t="shared" si="0"/>
        <v>-4158276658</v>
      </c>
      <c r="J17" s="7"/>
      <c r="K17" s="10">
        <f t="shared" si="1"/>
        <v>3.0832973058596776E-2</v>
      </c>
      <c r="L17" s="7"/>
      <c r="M17" s="7">
        <v>0</v>
      </c>
      <c r="N17" s="7"/>
      <c r="O17" s="7">
        <v>5453477348</v>
      </c>
      <c r="P17" s="7"/>
      <c r="Q17" s="7">
        <v>145792337</v>
      </c>
      <c r="R17" s="7"/>
      <c r="S17" s="7">
        <f t="shared" si="2"/>
        <v>5599269685</v>
      </c>
      <c r="T17" s="7"/>
      <c r="U17" s="10">
        <f t="shared" si="3"/>
        <v>4.3438822161104736E-2</v>
      </c>
    </row>
    <row r="18" spans="1:21">
      <c r="A18" s="1" t="s">
        <v>26</v>
      </c>
      <c r="C18" s="7">
        <v>4786237098</v>
      </c>
      <c r="D18" s="7"/>
      <c r="E18" s="7">
        <v>-8092100765</v>
      </c>
      <c r="F18" s="7"/>
      <c r="G18" s="7">
        <v>0</v>
      </c>
      <c r="H18" s="7"/>
      <c r="I18" s="7">
        <f t="shared" si="0"/>
        <v>-3305863667</v>
      </c>
      <c r="J18" s="7"/>
      <c r="K18" s="10">
        <f t="shared" si="1"/>
        <v>2.4512463638970541E-2</v>
      </c>
      <c r="L18" s="7"/>
      <c r="M18" s="7">
        <v>4786237098</v>
      </c>
      <c r="N18" s="7"/>
      <c r="O18" s="7">
        <v>-15046249868</v>
      </c>
      <c r="P18" s="7"/>
      <c r="Q18" s="7">
        <v>530845486</v>
      </c>
      <c r="R18" s="7"/>
      <c r="S18" s="7">
        <f t="shared" si="2"/>
        <v>-9729167284</v>
      </c>
      <c r="T18" s="7"/>
      <c r="U18" s="10">
        <f t="shared" si="3"/>
        <v>-7.5478337569181472E-2</v>
      </c>
    </row>
    <row r="19" spans="1:21">
      <c r="A19" s="1" t="s">
        <v>41</v>
      </c>
      <c r="C19" s="7">
        <v>8673184833</v>
      </c>
      <c r="D19" s="7"/>
      <c r="E19" s="7">
        <v>-17183122652</v>
      </c>
      <c r="F19" s="7"/>
      <c r="G19" s="7">
        <v>0</v>
      </c>
      <c r="H19" s="7"/>
      <c r="I19" s="7">
        <f t="shared" si="0"/>
        <v>-8509937819</v>
      </c>
      <c r="J19" s="7"/>
      <c r="K19" s="10">
        <f t="shared" si="1"/>
        <v>6.3099862054334918E-2</v>
      </c>
      <c r="L19" s="7"/>
      <c r="M19" s="7">
        <v>8673184833</v>
      </c>
      <c r="N19" s="7"/>
      <c r="O19" s="7">
        <v>1631309112</v>
      </c>
      <c r="P19" s="7"/>
      <c r="Q19" s="7">
        <v>15438019285</v>
      </c>
      <c r="R19" s="7"/>
      <c r="S19" s="7">
        <f t="shared" si="2"/>
        <v>25742513230</v>
      </c>
      <c r="T19" s="7"/>
      <c r="U19" s="10">
        <f t="shared" si="3"/>
        <v>0.19970898297209913</v>
      </c>
    </row>
    <row r="20" spans="1:21">
      <c r="A20" s="1" t="s">
        <v>194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10">
        <f t="shared" si="1"/>
        <v>0</v>
      </c>
      <c r="L20" s="7"/>
      <c r="M20" s="7">
        <v>0</v>
      </c>
      <c r="N20" s="7"/>
      <c r="O20" s="7">
        <v>0</v>
      </c>
      <c r="P20" s="7"/>
      <c r="Q20" s="7">
        <v>4668013471</v>
      </c>
      <c r="R20" s="7"/>
      <c r="S20" s="7">
        <f t="shared" si="2"/>
        <v>4668013471</v>
      </c>
      <c r="T20" s="7"/>
      <c r="U20" s="10">
        <f t="shared" si="3"/>
        <v>3.6214188353103097E-2</v>
      </c>
    </row>
    <row r="21" spans="1:21">
      <c r="A21" s="1" t="s">
        <v>35</v>
      </c>
      <c r="C21" s="7">
        <v>0</v>
      </c>
      <c r="D21" s="7"/>
      <c r="E21" s="7">
        <v>-1918349054</v>
      </c>
      <c r="F21" s="7"/>
      <c r="G21" s="7">
        <v>0</v>
      </c>
      <c r="H21" s="7"/>
      <c r="I21" s="7">
        <f t="shared" si="0"/>
        <v>-1918349054</v>
      </c>
      <c r="J21" s="7"/>
      <c r="K21" s="10">
        <f t="shared" si="1"/>
        <v>1.422425912551358E-2</v>
      </c>
      <c r="L21" s="7"/>
      <c r="M21" s="7">
        <v>0</v>
      </c>
      <c r="N21" s="7"/>
      <c r="O21" s="7">
        <v>-1598624210</v>
      </c>
      <c r="P21" s="7"/>
      <c r="Q21" s="7">
        <v>161751848</v>
      </c>
      <c r="R21" s="7"/>
      <c r="S21" s="7">
        <f t="shared" si="2"/>
        <v>-1436872362</v>
      </c>
      <c r="T21" s="7"/>
      <c r="U21" s="10">
        <f t="shared" si="3"/>
        <v>-1.1147175705491046E-2</v>
      </c>
    </row>
    <row r="22" spans="1:21">
      <c r="A22" s="1" t="s">
        <v>195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10">
        <f t="shared" si="1"/>
        <v>0</v>
      </c>
      <c r="L22" s="7"/>
      <c r="M22" s="7">
        <v>0</v>
      </c>
      <c r="N22" s="7"/>
      <c r="O22" s="7">
        <v>0</v>
      </c>
      <c r="P22" s="7"/>
      <c r="Q22" s="7">
        <v>9315700651</v>
      </c>
      <c r="R22" s="7"/>
      <c r="S22" s="7">
        <f t="shared" si="2"/>
        <v>9315700651</v>
      </c>
      <c r="T22" s="7"/>
      <c r="U22" s="10">
        <f t="shared" si="3"/>
        <v>7.2270686473440801E-2</v>
      </c>
    </row>
    <row r="23" spans="1:21">
      <c r="A23" s="1" t="s">
        <v>20</v>
      </c>
      <c r="C23" s="7">
        <v>3998436735</v>
      </c>
      <c r="D23" s="7"/>
      <c r="E23" s="7">
        <v>-9865833723</v>
      </c>
      <c r="F23" s="7"/>
      <c r="G23" s="7">
        <v>0</v>
      </c>
      <c r="H23" s="7"/>
      <c r="I23" s="7">
        <f t="shared" si="0"/>
        <v>-5867396988</v>
      </c>
      <c r="J23" s="7"/>
      <c r="K23" s="10">
        <f t="shared" si="1"/>
        <v>4.3505833818692462E-2</v>
      </c>
      <c r="L23" s="7"/>
      <c r="M23" s="7">
        <v>3998436735</v>
      </c>
      <c r="N23" s="7"/>
      <c r="O23" s="7">
        <v>-7170999510</v>
      </c>
      <c r="P23" s="7"/>
      <c r="Q23" s="7">
        <v>326847256</v>
      </c>
      <c r="R23" s="7"/>
      <c r="S23" s="7">
        <f t="shared" si="2"/>
        <v>-2845715519</v>
      </c>
      <c r="T23" s="7"/>
      <c r="U23" s="10">
        <f t="shared" si="3"/>
        <v>-2.2076902400698862E-2</v>
      </c>
    </row>
    <row r="24" spans="1:21">
      <c r="A24" s="1" t="s">
        <v>57</v>
      </c>
      <c r="C24" s="7">
        <v>6322836533</v>
      </c>
      <c r="D24" s="7"/>
      <c r="E24" s="7">
        <v>-12836547973</v>
      </c>
      <c r="F24" s="7"/>
      <c r="G24" s="7">
        <v>0</v>
      </c>
      <c r="H24" s="7"/>
      <c r="I24" s="7">
        <f t="shared" si="0"/>
        <v>-6513711440</v>
      </c>
      <c r="J24" s="7"/>
      <c r="K24" s="10">
        <f t="shared" si="1"/>
        <v>4.8298154706615866E-2</v>
      </c>
      <c r="L24" s="7"/>
      <c r="M24" s="7">
        <v>6322836533</v>
      </c>
      <c r="N24" s="7"/>
      <c r="O24" s="7">
        <v>-382741106</v>
      </c>
      <c r="P24" s="7"/>
      <c r="Q24" s="7">
        <v>300232878</v>
      </c>
      <c r="R24" s="7"/>
      <c r="S24" s="7">
        <f t="shared" si="2"/>
        <v>6240328305</v>
      </c>
      <c r="T24" s="7"/>
      <c r="U24" s="10">
        <f t="shared" si="3"/>
        <v>4.8412119207971879E-2</v>
      </c>
    </row>
    <row r="25" spans="1:21">
      <c r="A25" s="1" t="s">
        <v>42</v>
      </c>
      <c r="C25" s="7">
        <v>0</v>
      </c>
      <c r="D25" s="7"/>
      <c r="E25" s="7">
        <v>4109404886</v>
      </c>
      <c r="F25" s="7"/>
      <c r="G25" s="7">
        <v>0</v>
      </c>
      <c r="H25" s="7"/>
      <c r="I25" s="7">
        <f t="shared" si="0"/>
        <v>4109404886</v>
      </c>
      <c r="J25" s="7"/>
      <c r="K25" s="10">
        <f t="shared" si="1"/>
        <v>-3.0470596489326696E-2</v>
      </c>
      <c r="L25" s="7"/>
      <c r="M25" s="7">
        <v>3763367520</v>
      </c>
      <c r="N25" s="7"/>
      <c r="O25" s="7">
        <v>4676219298</v>
      </c>
      <c r="P25" s="7"/>
      <c r="Q25" s="7">
        <v>-189271833</v>
      </c>
      <c r="R25" s="7"/>
      <c r="S25" s="7">
        <f t="shared" si="2"/>
        <v>8250314985</v>
      </c>
      <c r="T25" s="7"/>
      <c r="U25" s="10">
        <f t="shared" si="3"/>
        <v>6.4005483852044978E-2</v>
      </c>
    </row>
    <row r="26" spans="1:21">
      <c r="A26" s="1" t="s">
        <v>43</v>
      </c>
      <c r="C26" s="7">
        <v>9665268300</v>
      </c>
      <c r="D26" s="7"/>
      <c r="E26" s="7">
        <v>-16660454542</v>
      </c>
      <c r="F26" s="7"/>
      <c r="G26" s="7">
        <v>0</v>
      </c>
      <c r="H26" s="7"/>
      <c r="I26" s="7">
        <f t="shared" si="0"/>
        <v>-6995186242</v>
      </c>
      <c r="J26" s="7"/>
      <c r="K26" s="10">
        <f t="shared" si="1"/>
        <v>5.186821529166586E-2</v>
      </c>
      <c r="L26" s="7"/>
      <c r="M26" s="7">
        <v>9665268300</v>
      </c>
      <c r="N26" s="7"/>
      <c r="O26" s="7">
        <v>-45203733283</v>
      </c>
      <c r="P26" s="7"/>
      <c r="Q26" s="7">
        <v>219604748</v>
      </c>
      <c r="R26" s="7"/>
      <c r="S26" s="7">
        <f t="shared" si="2"/>
        <v>-35318860235</v>
      </c>
      <c r="T26" s="7"/>
      <c r="U26" s="10">
        <f t="shared" si="3"/>
        <v>-0.27400174933368632</v>
      </c>
    </row>
    <row r="27" spans="1:21">
      <c r="A27" s="1" t="s">
        <v>56</v>
      </c>
      <c r="C27" s="7">
        <v>0</v>
      </c>
      <c r="D27" s="7"/>
      <c r="E27" s="7">
        <v>-3220721194</v>
      </c>
      <c r="F27" s="7"/>
      <c r="G27" s="7">
        <v>0</v>
      </c>
      <c r="H27" s="7"/>
      <c r="I27" s="7">
        <f t="shared" si="0"/>
        <v>-3220721194</v>
      </c>
      <c r="J27" s="7"/>
      <c r="K27" s="10">
        <f t="shared" si="1"/>
        <v>2.3881145477130404E-2</v>
      </c>
      <c r="L27" s="7"/>
      <c r="M27" s="7">
        <v>0</v>
      </c>
      <c r="N27" s="7"/>
      <c r="O27" s="7">
        <v>11222348309</v>
      </c>
      <c r="P27" s="7"/>
      <c r="Q27" s="7">
        <v>25903424292</v>
      </c>
      <c r="R27" s="7"/>
      <c r="S27" s="7">
        <f t="shared" si="2"/>
        <v>37125772601</v>
      </c>
      <c r="T27" s="7"/>
      <c r="U27" s="10">
        <f t="shared" si="3"/>
        <v>0.28801967476736279</v>
      </c>
    </row>
    <row r="28" spans="1:21">
      <c r="A28" s="1" t="s">
        <v>17</v>
      </c>
      <c r="C28" s="7">
        <v>1244871111</v>
      </c>
      <c r="D28" s="7"/>
      <c r="E28" s="7">
        <v>946914330</v>
      </c>
      <c r="F28" s="7"/>
      <c r="G28" s="7">
        <v>0</v>
      </c>
      <c r="H28" s="7"/>
      <c r="I28" s="7">
        <f t="shared" si="0"/>
        <v>2191785441</v>
      </c>
      <c r="J28" s="7"/>
      <c r="K28" s="10">
        <f t="shared" si="1"/>
        <v>-1.6251747300787135E-2</v>
      </c>
      <c r="L28" s="7"/>
      <c r="M28" s="7">
        <v>1244871111</v>
      </c>
      <c r="N28" s="7"/>
      <c r="O28" s="7">
        <v>13924624421</v>
      </c>
      <c r="P28" s="7"/>
      <c r="Q28" s="7">
        <v>602203147</v>
      </c>
      <c r="R28" s="7"/>
      <c r="S28" s="7">
        <f t="shared" si="2"/>
        <v>15771698679</v>
      </c>
      <c r="T28" s="7"/>
      <c r="U28" s="10">
        <f t="shared" si="3"/>
        <v>0.12235595937287159</v>
      </c>
    </row>
    <row r="29" spans="1:21">
      <c r="A29" s="1" t="s">
        <v>23</v>
      </c>
      <c r="C29" s="7">
        <v>3807351954</v>
      </c>
      <c r="D29" s="7"/>
      <c r="E29" s="7">
        <v>-8143685488</v>
      </c>
      <c r="F29" s="7"/>
      <c r="G29" s="7">
        <v>0</v>
      </c>
      <c r="H29" s="7"/>
      <c r="I29" s="7">
        <f t="shared" si="0"/>
        <v>-4336333534</v>
      </c>
      <c r="J29" s="7"/>
      <c r="K29" s="10">
        <f t="shared" si="1"/>
        <v>3.2153237031424024E-2</v>
      </c>
      <c r="L29" s="7"/>
      <c r="M29" s="7">
        <v>3807351954</v>
      </c>
      <c r="N29" s="7"/>
      <c r="O29" s="7">
        <v>-10420414793</v>
      </c>
      <c r="P29" s="7"/>
      <c r="Q29" s="7">
        <v>1508641895</v>
      </c>
      <c r="R29" s="7"/>
      <c r="S29" s="7">
        <f t="shared" si="2"/>
        <v>-5104420944</v>
      </c>
      <c r="T29" s="7"/>
      <c r="U29" s="10">
        <f t="shared" si="3"/>
        <v>-3.9599813207038689E-2</v>
      </c>
    </row>
    <row r="30" spans="1:21">
      <c r="A30" s="1" t="s">
        <v>52</v>
      </c>
      <c r="C30" s="7">
        <v>860792200</v>
      </c>
      <c r="D30" s="7"/>
      <c r="E30" s="7">
        <v>5464867968</v>
      </c>
      <c r="F30" s="7"/>
      <c r="G30" s="7">
        <v>0</v>
      </c>
      <c r="H30" s="7"/>
      <c r="I30" s="7">
        <f t="shared" si="0"/>
        <v>6325660168</v>
      </c>
      <c r="J30" s="7"/>
      <c r="K30" s="10">
        <f t="shared" si="1"/>
        <v>-4.690378384577959E-2</v>
      </c>
      <c r="L30" s="7"/>
      <c r="M30" s="7">
        <v>860792200</v>
      </c>
      <c r="N30" s="7"/>
      <c r="O30" s="7">
        <v>6902991116</v>
      </c>
      <c r="P30" s="7"/>
      <c r="Q30" s="7">
        <v>370474473</v>
      </c>
      <c r="R30" s="7"/>
      <c r="S30" s="7">
        <f t="shared" si="2"/>
        <v>8134257789</v>
      </c>
      <c r="T30" s="7"/>
      <c r="U30" s="10">
        <f t="shared" si="3"/>
        <v>6.3105118593506718E-2</v>
      </c>
    </row>
    <row r="31" spans="1:21">
      <c r="A31" s="1" t="s">
        <v>36</v>
      </c>
      <c r="C31" s="7">
        <v>0</v>
      </c>
      <c r="D31" s="7"/>
      <c r="E31" s="7">
        <v>-4089862908</v>
      </c>
      <c r="F31" s="7"/>
      <c r="G31" s="7">
        <v>0</v>
      </c>
      <c r="H31" s="7"/>
      <c r="I31" s="7">
        <f t="shared" si="0"/>
        <v>-4089862908</v>
      </c>
      <c r="J31" s="7"/>
      <c r="K31" s="10">
        <f t="shared" si="1"/>
        <v>3.0325695769451197E-2</v>
      </c>
      <c r="L31" s="7"/>
      <c r="M31" s="7">
        <v>0</v>
      </c>
      <c r="N31" s="7"/>
      <c r="O31" s="7">
        <v>-1444630189</v>
      </c>
      <c r="P31" s="7"/>
      <c r="Q31" s="7">
        <v>435639640</v>
      </c>
      <c r="R31" s="7"/>
      <c r="S31" s="7">
        <f t="shared" si="2"/>
        <v>-1008990549</v>
      </c>
      <c r="T31" s="7"/>
      <c r="U31" s="10">
        <f t="shared" si="3"/>
        <v>-7.8276924466885063E-3</v>
      </c>
    </row>
    <row r="32" spans="1:21">
      <c r="A32" s="1" t="s">
        <v>61</v>
      </c>
      <c r="C32" s="7">
        <v>0</v>
      </c>
      <c r="D32" s="7"/>
      <c r="E32" s="7">
        <v>5509112556</v>
      </c>
      <c r="F32" s="7"/>
      <c r="G32" s="7">
        <v>0</v>
      </c>
      <c r="H32" s="7"/>
      <c r="I32" s="7">
        <f t="shared" si="0"/>
        <v>5509112556</v>
      </c>
      <c r="J32" s="7"/>
      <c r="K32" s="10">
        <f t="shared" si="1"/>
        <v>-4.0849210619291414E-2</v>
      </c>
      <c r="L32" s="7"/>
      <c r="M32" s="7">
        <v>4835656014</v>
      </c>
      <c r="N32" s="7"/>
      <c r="O32" s="7">
        <v>10464054042</v>
      </c>
      <c r="P32" s="7"/>
      <c r="Q32" s="7">
        <v>748448713</v>
      </c>
      <c r="R32" s="7"/>
      <c r="S32" s="7">
        <f t="shared" si="2"/>
        <v>16048158769</v>
      </c>
      <c r="T32" s="7"/>
      <c r="U32" s="10">
        <f t="shared" si="3"/>
        <v>0.12450072134358438</v>
      </c>
    </row>
    <row r="33" spans="1:21">
      <c r="A33" s="1" t="s">
        <v>46</v>
      </c>
      <c r="C33" s="7">
        <v>1838815465</v>
      </c>
      <c r="D33" s="7"/>
      <c r="E33" s="7">
        <v>-6240313507</v>
      </c>
      <c r="F33" s="7"/>
      <c r="G33" s="7">
        <v>0</v>
      </c>
      <c r="H33" s="7"/>
      <c r="I33" s="7">
        <f t="shared" si="0"/>
        <v>-4401498042</v>
      </c>
      <c r="J33" s="7"/>
      <c r="K33" s="10">
        <f t="shared" si="1"/>
        <v>3.2636421697762964E-2</v>
      </c>
      <c r="L33" s="7"/>
      <c r="M33" s="7">
        <v>1838815465</v>
      </c>
      <c r="N33" s="7"/>
      <c r="O33" s="7">
        <v>-8700682998</v>
      </c>
      <c r="P33" s="7"/>
      <c r="Q33" s="7">
        <v>-386144928</v>
      </c>
      <c r="R33" s="7"/>
      <c r="S33" s="7">
        <f t="shared" si="2"/>
        <v>-7248012461</v>
      </c>
      <c r="T33" s="7"/>
      <c r="U33" s="10">
        <f t="shared" si="3"/>
        <v>-5.6229676730573497E-2</v>
      </c>
    </row>
    <row r="34" spans="1:21">
      <c r="A34" s="1" t="s">
        <v>60</v>
      </c>
      <c r="C34" s="7">
        <v>0</v>
      </c>
      <c r="D34" s="7"/>
      <c r="E34" s="7">
        <v>-2561240590</v>
      </c>
      <c r="F34" s="7"/>
      <c r="G34" s="7">
        <v>0</v>
      </c>
      <c r="H34" s="7"/>
      <c r="I34" s="7">
        <f t="shared" si="0"/>
        <v>-2561240590</v>
      </c>
      <c r="J34" s="7"/>
      <c r="K34" s="10">
        <f t="shared" si="1"/>
        <v>1.8991199624999677E-2</v>
      </c>
      <c r="L34" s="7"/>
      <c r="M34" s="7">
        <v>1480007372</v>
      </c>
      <c r="N34" s="7"/>
      <c r="O34" s="7">
        <v>-5183828263</v>
      </c>
      <c r="P34" s="7"/>
      <c r="Q34" s="7">
        <v>1515592462</v>
      </c>
      <c r="R34" s="7"/>
      <c r="S34" s="7">
        <f t="shared" si="2"/>
        <v>-2188228429</v>
      </c>
      <c r="T34" s="7"/>
      <c r="U34" s="10">
        <f t="shared" si="3"/>
        <v>-1.6976154199153316E-2</v>
      </c>
    </row>
    <row r="35" spans="1:21">
      <c r="A35" s="1" t="s">
        <v>196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10">
        <f t="shared" si="1"/>
        <v>0</v>
      </c>
      <c r="L35" s="7"/>
      <c r="M35" s="7">
        <v>0</v>
      </c>
      <c r="N35" s="7"/>
      <c r="O35" s="7">
        <v>0</v>
      </c>
      <c r="P35" s="7"/>
      <c r="Q35" s="7">
        <v>3579425385</v>
      </c>
      <c r="R35" s="7"/>
      <c r="S35" s="7">
        <f t="shared" si="2"/>
        <v>3579425385</v>
      </c>
      <c r="T35" s="7"/>
      <c r="U35" s="10">
        <f t="shared" si="3"/>
        <v>2.7768982650450576E-2</v>
      </c>
    </row>
    <row r="36" spans="1:21">
      <c r="A36" s="1" t="s">
        <v>49</v>
      </c>
      <c r="C36" s="7">
        <v>13954486267</v>
      </c>
      <c r="D36" s="7"/>
      <c r="E36" s="7">
        <v>-20098411160</v>
      </c>
      <c r="F36" s="7"/>
      <c r="G36" s="7">
        <v>0</v>
      </c>
      <c r="H36" s="7"/>
      <c r="I36" s="7">
        <f t="shared" si="0"/>
        <v>-6143924893</v>
      </c>
      <c r="J36" s="7"/>
      <c r="K36" s="10">
        <f t="shared" si="1"/>
        <v>4.5556245117905063E-2</v>
      </c>
      <c r="L36" s="7"/>
      <c r="M36" s="7">
        <v>13954486267</v>
      </c>
      <c r="N36" s="7"/>
      <c r="O36" s="7">
        <v>-26702174858</v>
      </c>
      <c r="P36" s="7"/>
      <c r="Q36" s="7">
        <v>1301621825</v>
      </c>
      <c r="R36" s="7"/>
      <c r="S36" s="7">
        <f t="shared" si="2"/>
        <v>-11446066766</v>
      </c>
      <c r="T36" s="7"/>
      <c r="U36" s="10">
        <f t="shared" si="3"/>
        <v>-8.8797948065329743E-2</v>
      </c>
    </row>
    <row r="37" spans="1:21">
      <c r="A37" s="1" t="s">
        <v>198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10">
        <f t="shared" si="1"/>
        <v>0</v>
      </c>
      <c r="L37" s="7"/>
      <c r="M37" s="7">
        <v>0</v>
      </c>
      <c r="N37" s="7"/>
      <c r="O37" s="7">
        <v>0</v>
      </c>
      <c r="P37" s="7"/>
      <c r="Q37" s="7">
        <v>6869421855</v>
      </c>
      <c r="R37" s="7"/>
      <c r="S37" s="7">
        <f t="shared" si="2"/>
        <v>6869421855</v>
      </c>
      <c r="T37" s="7"/>
      <c r="U37" s="10">
        <f t="shared" si="3"/>
        <v>5.3292591908609098E-2</v>
      </c>
    </row>
    <row r="38" spans="1:21">
      <c r="A38" s="1" t="s">
        <v>25</v>
      </c>
      <c r="C38" s="7">
        <v>1884288426</v>
      </c>
      <c r="D38" s="7"/>
      <c r="E38" s="7">
        <v>-13566978298</v>
      </c>
      <c r="F38" s="7"/>
      <c r="G38" s="7">
        <v>0</v>
      </c>
      <c r="H38" s="7"/>
      <c r="I38" s="7">
        <f t="shared" si="0"/>
        <v>-11682689872</v>
      </c>
      <c r="J38" s="7"/>
      <c r="K38" s="10">
        <f t="shared" si="1"/>
        <v>8.6625323830321579E-2</v>
      </c>
      <c r="L38" s="7"/>
      <c r="M38" s="7">
        <v>1884288426</v>
      </c>
      <c r="N38" s="7"/>
      <c r="O38" s="7">
        <v>-2426981684</v>
      </c>
      <c r="P38" s="7"/>
      <c r="Q38" s="7">
        <v>6951244237</v>
      </c>
      <c r="R38" s="7"/>
      <c r="S38" s="7">
        <f t="shared" si="2"/>
        <v>6408550979</v>
      </c>
      <c r="T38" s="7"/>
      <c r="U38" s="10">
        <f t="shared" si="3"/>
        <v>4.9717181337579144E-2</v>
      </c>
    </row>
    <row r="39" spans="1:21">
      <c r="A39" s="1" t="s">
        <v>62</v>
      </c>
      <c r="C39" s="7">
        <v>0</v>
      </c>
      <c r="D39" s="7"/>
      <c r="E39" s="7">
        <v>-3777976985</v>
      </c>
      <c r="F39" s="7"/>
      <c r="G39" s="7">
        <v>0</v>
      </c>
      <c r="H39" s="7"/>
      <c r="I39" s="7">
        <f t="shared" si="0"/>
        <v>-3777976985</v>
      </c>
      <c r="J39" s="7"/>
      <c r="K39" s="10">
        <f t="shared" si="1"/>
        <v>2.801311027980757E-2</v>
      </c>
      <c r="L39" s="7"/>
      <c r="M39" s="7">
        <v>2324333557</v>
      </c>
      <c r="N39" s="7"/>
      <c r="O39" s="7">
        <v>-4134186248</v>
      </c>
      <c r="P39" s="7"/>
      <c r="Q39" s="7">
        <v>843829941</v>
      </c>
      <c r="R39" s="7"/>
      <c r="S39" s="7">
        <f t="shared" si="2"/>
        <v>-966022750</v>
      </c>
      <c r="T39" s="7"/>
      <c r="U39" s="10">
        <f t="shared" si="3"/>
        <v>-7.4943506567019987E-3</v>
      </c>
    </row>
    <row r="40" spans="1:21">
      <c r="A40" s="1" t="s">
        <v>31</v>
      </c>
      <c r="C40" s="7">
        <v>3979225199</v>
      </c>
      <c r="D40" s="7"/>
      <c r="E40" s="7">
        <v>-6042732970</v>
      </c>
      <c r="F40" s="7"/>
      <c r="G40" s="7">
        <v>0</v>
      </c>
      <c r="H40" s="7"/>
      <c r="I40" s="7">
        <f t="shared" si="0"/>
        <v>-2063507771</v>
      </c>
      <c r="J40" s="7"/>
      <c r="K40" s="10">
        <f t="shared" si="1"/>
        <v>1.530058837885242E-2</v>
      </c>
      <c r="L40" s="7"/>
      <c r="M40" s="7">
        <v>3979225199</v>
      </c>
      <c r="N40" s="7"/>
      <c r="O40" s="7">
        <v>6895388541</v>
      </c>
      <c r="P40" s="7"/>
      <c r="Q40" s="7">
        <v>117681648</v>
      </c>
      <c r="R40" s="7"/>
      <c r="S40" s="7">
        <f t="shared" si="2"/>
        <v>10992295388</v>
      </c>
      <c r="T40" s="7"/>
      <c r="U40" s="10">
        <f t="shared" si="3"/>
        <v>8.5277615004118845E-2</v>
      </c>
    </row>
    <row r="41" spans="1:21">
      <c r="A41" s="1" t="s">
        <v>21</v>
      </c>
      <c r="C41" s="7">
        <v>3860741025</v>
      </c>
      <c r="D41" s="7"/>
      <c r="E41" s="7">
        <v>-5707077334</v>
      </c>
      <c r="F41" s="7"/>
      <c r="G41" s="7">
        <v>0</v>
      </c>
      <c r="H41" s="7"/>
      <c r="I41" s="7">
        <f t="shared" si="0"/>
        <v>-1846336309</v>
      </c>
      <c r="J41" s="7"/>
      <c r="K41" s="10">
        <f t="shared" si="1"/>
        <v>1.3690295849600012E-2</v>
      </c>
      <c r="L41" s="7"/>
      <c r="M41" s="7">
        <v>3860741025</v>
      </c>
      <c r="N41" s="7"/>
      <c r="O41" s="7">
        <v>-3364758950</v>
      </c>
      <c r="P41" s="7"/>
      <c r="Q41" s="7">
        <v>408593569</v>
      </c>
      <c r="R41" s="7"/>
      <c r="S41" s="7">
        <f t="shared" si="2"/>
        <v>904575644</v>
      </c>
      <c r="T41" s="7"/>
      <c r="U41" s="10">
        <f t="shared" si="3"/>
        <v>7.0176474328870961E-3</v>
      </c>
    </row>
    <row r="42" spans="1:21">
      <c r="A42" s="1" t="s">
        <v>44</v>
      </c>
      <c r="C42" s="7">
        <v>7511702863</v>
      </c>
      <c r="D42" s="7"/>
      <c r="E42" s="7">
        <v>-13563360155</v>
      </c>
      <c r="F42" s="7"/>
      <c r="G42" s="7">
        <v>0</v>
      </c>
      <c r="H42" s="7"/>
      <c r="I42" s="7">
        <f t="shared" si="0"/>
        <v>-6051657292</v>
      </c>
      <c r="J42" s="7"/>
      <c r="K42" s="10">
        <f t="shared" si="1"/>
        <v>4.4872095242898272E-2</v>
      </c>
      <c r="L42" s="7"/>
      <c r="M42" s="7">
        <v>7511702863</v>
      </c>
      <c r="N42" s="7"/>
      <c r="O42" s="7">
        <v>-10196232282</v>
      </c>
      <c r="P42" s="7"/>
      <c r="Q42" s="7">
        <v>1107255428</v>
      </c>
      <c r="R42" s="7"/>
      <c r="S42" s="7">
        <f t="shared" si="2"/>
        <v>-1577273991</v>
      </c>
      <c r="T42" s="7"/>
      <c r="U42" s="10">
        <f t="shared" si="3"/>
        <v>-1.2236403718494033E-2</v>
      </c>
    </row>
    <row r="43" spans="1:21">
      <c r="A43" s="1" t="s">
        <v>199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10">
        <f t="shared" si="1"/>
        <v>0</v>
      </c>
      <c r="L43" s="7"/>
      <c r="M43" s="7">
        <v>0</v>
      </c>
      <c r="N43" s="7"/>
      <c r="O43" s="7">
        <v>0</v>
      </c>
      <c r="P43" s="7"/>
      <c r="Q43" s="7">
        <v>45765609471</v>
      </c>
      <c r="R43" s="7"/>
      <c r="S43" s="7">
        <f t="shared" si="2"/>
        <v>45765609471</v>
      </c>
      <c r="T43" s="7"/>
      <c r="U43" s="10">
        <f t="shared" si="3"/>
        <v>0.35504704769463868</v>
      </c>
    </row>
    <row r="44" spans="1:21">
      <c r="A44" s="1" t="s">
        <v>38</v>
      </c>
      <c r="C44" s="7">
        <v>7050061561</v>
      </c>
      <c r="D44" s="7"/>
      <c r="E44" s="7">
        <v>-12438492857</v>
      </c>
      <c r="F44" s="7"/>
      <c r="G44" s="7">
        <v>0</v>
      </c>
      <c r="H44" s="7"/>
      <c r="I44" s="7">
        <f t="shared" si="0"/>
        <v>-5388431296</v>
      </c>
      <c r="J44" s="7"/>
      <c r="K44" s="10">
        <f t="shared" si="1"/>
        <v>3.9954377893070839E-2</v>
      </c>
      <c r="L44" s="7"/>
      <c r="M44" s="7">
        <v>7050061561</v>
      </c>
      <c r="N44" s="7"/>
      <c r="O44" s="7">
        <v>-10249596069</v>
      </c>
      <c r="P44" s="7"/>
      <c r="Q44" s="7">
        <v>581076002</v>
      </c>
      <c r="R44" s="7"/>
      <c r="S44" s="7">
        <f t="shared" si="2"/>
        <v>-2618458506</v>
      </c>
      <c r="T44" s="7"/>
      <c r="U44" s="10">
        <f t="shared" si="3"/>
        <v>-2.0313855159195818E-2</v>
      </c>
    </row>
    <row r="45" spans="1:21">
      <c r="A45" s="1" t="s">
        <v>200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10">
        <f t="shared" si="1"/>
        <v>0</v>
      </c>
      <c r="L45" s="7"/>
      <c r="M45" s="7">
        <v>0</v>
      </c>
      <c r="N45" s="7"/>
      <c r="O45" s="7">
        <v>0</v>
      </c>
      <c r="P45" s="7"/>
      <c r="Q45" s="7">
        <v>-895370255</v>
      </c>
      <c r="R45" s="7"/>
      <c r="S45" s="7">
        <f t="shared" si="2"/>
        <v>-895370255</v>
      </c>
      <c r="T45" s="7"/>
      <c r="U45" s="10">
        <f t="shared" si="3"/>
        <v>-6.9462325380542905E-3</v>
      </c>
    </row>
    <row r="46" spans="1:21">
      <c r="A46" s="1" t="s">
        <v>50</v>
      </c>
      <c r="C46" s="7">
        <v>0</v>
      </c>
      <c r="D46" s="7"/>
      <c r="E46" s="7">
        <v>1198959392</v>
      </c>
      <c r="F46" s="7"/>
      <c r="G46" s="7">
        <v>0</v>
      </c>
      <c r="H46" s="7"/>
      <c r="I46" s="7">
        <f t="shared" si="0"/>
        <v>1198959392</v>
      </c>
      <c r="J46" s="7"/>
      <c r="K46" s="10">
        <f t="shared" si="1"/>
        <v>-8.8900969493616536E-3</v>
      </c>
      <c r="L46" s="7"/>
      <c r="M46" s="7">
        <v>2727410338</v>
      </c>
      <c r="N46" s="7"/>
      <c r="O46" s="7">
        <v>-2797572028</v>
      </c>
      <c r="P46" s="7"/>
      <c r="Q46" s="7">
        <v>-453726025</v>
      </c>
      <c r="R46" s="7"/>
      <c r="S46" s="7">
        <f t="shared" si="2"/>
        <v>-523887715</v>
      </c>
      <c r="T46" s="7"/>
      <c r="U46" s="10">
        <f t="shared" si="3"/>
        <v>-4.0642916959754407E-3</v>
      </c>
    </row>
    <row r="47" spans="1:21">
      <c r="A47" s="1" t="s">
        <v>55</v>
      </c>
      <c r="C47" s="7">
        <v>0</v>
      </c>
      <c r="D47" s="7"/>
      <c r="E47" s="7">
        <v>-9794668669</v>
      </c>
      <c r="F47" s="7"/>
      <c r="G47" s="7">
        <v>0</v>
      </c>
      <c r="H47" s="7"/>
      <c r="I47" s="7">
        <f t="shared" si="0"/>
        <v>-9794668669</v>
      </c>
      <c r="J47" s="7"/>
      <c r="K47" s="10">
        <f t="shared" si="1"/>
        <v>7.2625940991240062E-2</v>
      </c>
      <c r="L47" s="7"/>
      <c r="M47" s="7">
        <v>2427986566</v>
      </c>
      <c r="N47" s="7"/>
      <c r="O47" s="7">
        <v>-5531521512</v>
      </c>
      <c r="P47" s="7"/>
      <c r="Q47" s="7">
        <v>2475181490</v>
      </c>
      <c r="R47" s="7"/>
      <c r="S47" s="7">
        <f t="shared" si="2"/>
        <v>-628353456</v>
      </c>
      <c r="T47" s="7"/>
      <c r="U47" s="10">
        <f t="shared" si="3"/>
        <v>-4.8747310926316898E-3</v>
      </c>
    </row>
    <row r="48" spans="1:21">
      <c r="A48" s="1" t="s">
        <v>22</v>
      </c>
      <c r="C48" s="7">
        <v>5599917006</v>
      </c>
      <c r="D48" s="7"/>
      <c r="E48" s="7">
        <v>-10665113323</v>
      </c>
      <c r="F48" s="7"/>
      <c r="G48" s="7">
        <v>0</v>
      </c>
      <c r="H48" s="7"/>
      <c r="I48" s="7">
        <f t="shared" si="0"/>
        <v>-5065196317</v>
      </c>
      <c r="J48" s="7"/>
      <c r="K48" s="10">
        <f t="shared" si="1"/>
        <v>3.7557640922737424E-2</v>
      </c>
      <c r="L48" s="7"/>
      <c r="M48" s="7">
        <v>5599917006</v>
      </c>
      <c r="N48" s="7"/>
      <c r="O48" s="7">
        <v>-2078793277</v>
      </c>
      <c r="P48" s="7"/>
      <c r="Q48" s="7">
        <v>786750941</v>
      </c>
      <c r="R48" s="7"/>
      <c r="S48" s="7">
        <f t="shared" si="2"/>
        <v>4307874670</v>
      </c>
      <c r="T48" s="7"/>
      <c r="U48" s="10">
        <f t="shared" si="3"/>
        <v>3.3420251605983817E-2</v>
      </c>
    </row>
    <row r="49" spans="1:21">
      <c r="A49" s="1" t="s">
        <v>48</v>
      </c>
      <c r="C49" s="7">
        <v>0</v>
      </c>
      <c r="D49" s="7"/>
      <c r="E49" s="7">
        <v>-1190039</v>
      </c>
      <c r="F49" s="7"/>
      <c r="G49" s="7">
        <v>0</v>
      </c>
      <c r="H49" s="7"/>
      <c r="I49" s="7">
        <f t="shared" si="0"/>
        <v>-1190039</v>
      </c>
      <c r="J49" s="7"/>
      <c r="K49" s="10">
        <f t="shared" si="1"/>
        <v>8.8239536335534145E-6</v>
      </c>
      <c r="L49" s="7"/>
      <c r="M49" s="7">
        <v>0</v>
      </c>
      <c r="N49" s="7"/>
      <c r="O49" s="7">
        <v>3728181</v>
      </c>
      <c r="P49" s="7"/>
      <c r="Q49" s="7">
        <v>8346084727</v>
      </c>
      <c r="R49" s="7"/>
      <c r="S49" s="7">
        <f t="shared" si="2"/>
        <v>8349812908</v>
      </c>
      <c r="T49" s="7"/>
      <c r="U49" s="10">
        <f t="shared" si="3"/>
        <v>6.4777383193520666E-2</v>
      </c>
    </row>
    <row r="50" spans="1:21">
      <c r="A50" s="1" t="s">
        <v>53</v>
      </c>
      <c r="C50" s="7">
        <v>1284873860</v>
      </c>
      <c r="D50" s="7"/>
      <c r="E50" s="7">
        <v>-10821260441</v>
      </c>
      <c r="F50" s="7"/>
      <c r="G50" s="7">
        <v>0</v>
      </c>
      <c r="H50" s="7"/>
      <c r="I50" s="7">
        <f t="shared" si="0"/>
        <v>-9536386581</v>
      </c>
      <c r="J50" s="7"/>
      <c r="K50" s="10">
        <f t="shared" si="1"/>
        <v>7.0710819580186005E-2</v>
      </c>
      <c r="L50" s="7"/>
      <c r="M50" s="7">
        <v>1284873860</v>
      </c>
      <c r="N50" s="7"/>
      <c r="O50" s="7">
        <v>-18887785998</v>
      </c>
      <c r="P50" s="7"/>
      <c r="Q50" s="7">
        <v>0</v>
      </c>
      <c r="R50" s="7"/>
      <c r="S50" s="7">
        <f t="shared" si="2"/>
        <v>-17602912138</v>
      </c>
      <c r="T50" s="7"/>
      <c r="U50" s="10">
        <f t="shared" si="3"/>
        <v>-0.13656241133170816</v>
      </c>
    </row>
    <row r="51" spans="1:21">
      <c r="A51" s="1" t="s">
        <v>47</v>
      </c>
      <c r="C51" s="7">
        <v>251431962</v>
      </c>
      <c r="D51" s="7"/>
      <c r="E51" s="7">
        <v>-876921366</v>
      </c>
      <c r="F51" s="7"/>
      <c r="G51" s="7">
        <v>0</v>
      </c>
      <c r="H51" s="7"/>
      <c r="I51" s="7">
        <f t="shared" si="0"/>
        <v>-625489404</v>
      </c>
      <c r="J51" s="7"/>
      <c r="K51" s="10">
        <f t="shared" si="1"/>
        <v>4.6379064040547912E-3</v>
      </c>
      <c r="L51" s="7"/>
      <c r="M51" s="7">
        <v>251431962</v>
      </c>
      <c r="N51" s="7"/>
      <c r="O51" s="7">
        <v>85137996</v>
      </c>
      <c r="P51" s="7"/>
      <c r="Q51" s="7">
        <v>0</v>
      </c>
      <c r="R51" s="7"/>
      <c r="S51" s="7">
        <f t="shared" si="2"/>
        <v>336569958</v>
      </c>
      <c r="T51" s="7"/>
      <c r="U51" s="10">
        <f t="shared" si="3"/>
        <v>2.6110909766498399E-3</v>
      </c>
    </row>
    <row r="52" spans="1:21">
      <c r="A52" s="1" t="s">
        <v>16</v>
      </c>
      <c r="C52" s="7">
        <v>2321168720</v>
      </c>
      <c r="D52" s="7"/>
      <c r="E52" s="7">
        <v>-17338835351</v>
      </c>
      <c r="F52" s="7"/>
      <c r="G52" s="7">
        <v>0</v>
      </c>
      <c r="H52" s="7"/>
      <c r="I52" s="7">
        <f t="shared" si="0"/>
        <v>-15017666631</v>
      </c>
      <c r="J52" s="7"/>
      <c r="K52" s="10">
        <f t="shared" si="1"/>
        <v>0.11135365650714499</v>
      </c>
      <c r="L52" s="7"/>
      <c r="M52" s="7">
        <v>2321168720</v>
      </c>
      <c r="N52" s="7"/>
      <c r="O52" s="7">
        <v>-13963418221</v>
      </c>
      <c r="P52" s="7"/>
      <c r="Q52" s="7">
        <v>0</v>
      </c>
      <c r="R52" s="7"/>
      <c r="S52" s="7">
        <f t="shared" si="2"/>
        <v>-11642249501</v>
      </c>
      <c r="T52" s="7"/>
      <c r="U52" s="10">
        <f t="shared" si="3"/>
        <v>-9.0319922789921736E-2</v>
      </c>
    </row>
    <row r="53" spans="1:21">
      <c r="A53" s="1" t="s">
        <v>15</v>
      </c>
      <c r="C53" s="7">
        <v>0</v>
      </c>
      <c r="D53" s="7"/>
      <c r="E53" s="7">
        <v>-17115161500</v>
      </c>
      <c r="F53" s="7"/>
      <c r="G53" s="7">
        <v>0</v>
      </c>
      <c r="H53" s="7"/>
      <c r="I53" s="7">
        <f t="shared" si="0"/>
        <v>-17115161500</v>
      </c>
      <c r="J53" s="7"/>
      <c r="K53" s="10">
        <f t="shared" si="1"/>
        <v>0.12690625391838292</v>
      </c>
      <c r="L53" s="7"/>
      <c r="M53" s="7">
        <v>1605500262</v>
      </c>
      <c r="N53" s="7"/>
      <c r="O53" s="7">
        <v>-22474174663</v>
      </c>
      <c r="P53" s="7"/>
      <c r="Q53" s="7">
        <v>0</v>
      </c>
      <c r="R53" s="7"/>
      <c r="S53" s="7">
        <f t="shared" si="2"/>
        <v>-20868674401</v>
      </c>
      <c r="T53" s="7"/>
      <c r="U53" s="10">
        <f t="shared" si="3"/>
        <v>-0.1618980129625669</v>
      </c>
    </row>
    <row r="54" spans="1:21">
      <c r="A54" s="1" t="s">
        <v>24</v>
      </c>
      <c r="C54" s="7">
        <v>1097773388</v>
      </c>
      <c r="D54" s="7"/>
      <c r="E54" s="7">
        <v>-959835628</v>
      </c>
      <c r="F54" s="7"/>
      <c r="G54" s="7">
        <v>0</v>
      </c>
      <c r="H54" s="7"/>
      <c r="I54" s="7">
        <f t="shared" si="0"/>
        <v>137937760</v>
      </c>
      <c r="J54" s="7"/>
      <c r="K54" s="10">
        <f t="shared" si="1"/>
        <v>-1.0227869830788897E-3</v>
      </c>
      <c r="L54" s="7"/>
      <c r="M54" s="7">
        <v>1097773388</v>
      </c>
      <c r="N54" s="7"/>
      <c r="O54" s="7">
        <v>-7001615811</v>
      </c>
      <c r="P54" s="7"/>
      <c r="Q54" s="7">
        <v>0</v>
      </c>
      <c r="R54" s="7"/>
      <c r="S54" s="7">
        <f t="shared" si="2"/>
        <v>-5903842423</v>
      </c>
      <c r="T54" s="7"/>
      <c r="U54" s="10">
        <f t="shared" si="3"/>
        <v>-4.5801680488244366E-2</v>
      </c>
    </row>
    <row r="55" spans="1:21">
      <c r="A55" s="1" t="s">
        <v>30</v>
      </c>
      <c r="C55" s="7">
        <v>2071211351</v>
      </c>
      <c r="D55" s="7"/>
      <c r="E55" s="7">
        <v>-2518085677</v>
      </c>
      <c r="F55" s="7"/>
      <c r="G55" s="7">
        <v>0</v>
      </c>
      <c r="H55" s="7"/>
      <c r="I55" s="7">
        <f t="shared" si="0"/>
        <v>-446874326</v>
      </c>
      <c r="J55" s="7"/>
      <c r="K55" s="10">
        <f t="shared" si="1"/>
        <v>3.3135034504326605E-3</v>
      </c>
      <c r="L55" s="7"/>
      <c r="M55" s="7">
        <v>2071211351</v>
      </c>
      <c r="N55" s="7"/>
      <c r="O55" s="7">
        <v>2895635793</v>
      </c>
      <c r="P55" s="7"/>
      <c r="Q55" s="7">
        <v>0</v>
      </c>
      <c r="R55" s="7"/>
      <c r="S55" s="7">
        <f t="shared" si="2"/>
        <v>4966847144</v>
      </c>
      <c r="T55" s="7"/>
      <c r="U55" s="10">
        <f t="shared" si="3"/>
        <v>3.853252333381884E-2</v>
      </c>
    </row>
    <row r="56" spans="1:21">
      <c r="A56" s="1" t="s">
        <v>19</v>
      </c>
      <c r="C56" s="7">
        <v>12480099257</v>
      </c>
      <c r="D56" s="7"/>
      <c r="E56" s="7">
        <v>-14372842490</v>
      </c>
      <c r="F56" s="7"/>
      <c r="G56" s="7">
        <v>0</v>
      </c>
      <c r="H56" s="7"/>
      <c r="I56" s="7">
        <f t="shared" si="0"/>
        <v>-1892743233</v>
      </c>
      <c r="J56" s="7"/>
      <c r="K56" s="10">
        <f t="shared" si="1"/>
        <v>1.4034395955270363E-2</v>
      </c>
      <c r="L56" s="7"/>
      <c r="M56" s="7">
        <v>12480099257</v>
      </c>
      <c r="N56" s="7"/>
      <c r="O56" s="7">
        <v>-8633499962</v>
      </c>
      <c r="P56" s="7"/>
      <c r="Q56" s="7">
        <v>0</v>
      </c>
      <c r="R56" s="7"/>
      <c r="S56" s="7">
        <f t="shared" si="2"/>
        <v>3846599295</v>
      </c>
      <c r="T56" s="7"/>
      <c r="U56" s="10">
        <f t="shared" si="3"/>
        <v>2.9841702954255159E-2</v>
      </c>
    </row>
    <row r="57" spans="1:21">
      <c r="A57" s="1" t="s">
        <v>34</v>
      </c>
      <c r="C57" s="7">
        <v>0</v>
      </c>
      <c r="D57" s="7"/>
      <c r="E57" s="7">
        <v>9287451427</v>
      </c>
      <c r="F57" s="7"/>
      <c r="G57" s="7">
        <v>0</v>
      </c>
      <c r="H57" s="7"/>
      <c r="I57" s="7">
        <f t="shared" si="0"/>
        <v>9287451427</v>
      </c>
      <c r="J57" s="7"/>
      <c r="K57" s="10">
        <f t="shared" si="1"/>
        <v>-6.8865004227363552E-2</v>
      </c>
      <c r="L57" s="7"/>
      <c r="M57" s="7">
        <v>2151801233</v>
      </c>
      <c r="N57" s="7"/>
      <c r="O57" s="7">
        <v>929504886</v>
      </c>
      <c r="P57" s="7"/>
      <c r="Q57" s="7">
        <v>0</v>
      </c>
      <c r="R57" s="7"/>
      <c r="S57" s="7">
        <f t="shared" si="2"/>
        <v>3081306119</v>
      </c>
      <c r="T57" s="7"/>
      <c r="U57" s="10">
        <f t="shared" si="3"/>
        <v>2.3904601145705456E-2</v>
      </c>
    </row>
    <row r="58" spans="1:21">
      <c r="A58" s="1" t="s">
        <v>45</v>
      </c>
      <c r="C58" s="7">
        <v>2207358949</v>
      </c>
      <c r="D58" s="7"/>
      <c r="E58" s="7">
        <v>-8297289623</v>
      </c>
      <c r="F58" s="7"/>
      <c r="G58" s="7">
        <v>0</v>
      </c>
      <c r="H58" s="7"/>
      <c r="I58" s="7">
        <f t="shared" si="0"/>
        <v>-6089930674</v>
      </c>
      <c r="J58" s="7"/>
      <c r="K58" s="10">
        <f t="shared" si="1"/>
        <v>4.5155886402824356E-2</v>
      </c>
      <c r="L58" s="7"/>
      <c r="M58" s="7">
        <v>2207358949</v>
      </c>
      <c r="N58" s="7"/>
      <c r="O58" s="7">
        <v>-14898443066</v>
      </c>
      <c r="P58" s="7"/>
      <c r="Q58" s="7">
        <v>0</v>
      </c>
      <c r="R58" s="7"/>
      <c r="S58" s="7">
        <f t="shared" si="2"/>
        <v>-12691084117</v>
      </c>
      <c r="T58" s="7"/>
      <c r="U58" s="10">
        <f t="shared" si="3"/>
        <v>-9.84567232878307E-2</v>
      </c>
    </row>
    <row r="59" spans="1:21">
      <c r="A59" s="1" t="s">
        <v>28</v>
      </c>
      <c r="C59" s="7">
        <v>0</v>
      </c>
      <c r="D59" s="7"/>
      <c r="E59" s="7">
        <v>-2062120005</v>
      </c>
      <c r="F59" s="7"/>
      <c r="G59" s="7">
        <v>0</v>
      </c>
      <c r="H59" s="7"/>
      <c r="I59" s="7">
        <f t="shared" si="0"/>
        <v>-2062120005</v>
      </c>
      <c r="J59" s="7"/>
      <c r="K59" s="10">
        <f t="shared" si="1"/>
        <v>1.5290298310343555E-2</v>
      </c>
      <c r="L59" s="7"/>
      <c r="M59" s="7">
        <v>0</v>
      </c>
      <c r="N59" s="7"/>
      <c r="O59" s="7">
        <v>-1043157948</v>
      </c>
      <c r="P59" s="7"/>
      <c r="Q59" s="7">
        <v>0</v>
      </c>
      <c r="R59" s="7"/>
      <c r="S59" s="7">
        <f t="shared" si="2"/>
        <v>-1043157948</v>
      </c>
      <c r="T59" s="7"/>
      <c r="U59" s="10">
        <f t="shared" si="3"/>
        <v>-8.0927612239336064E-3</v>
      </c>
    </row>
    <row r="60" spans="1:21">
      <c r="A60" s="1" t="s">
        <v>64</v>
      </c>
      <c r="C60" s="7">
        <v>0</v>
      </c>
      <c r="D60" s="7"/>
      <c r="E60" s="7">
        <v>890152163</v>
      </c>
      <c r="F60" s="7"/>
      <c r="G60" s="7">
        <v>0</v>
      </c>
      <c r="H60" s="7"/>
      <c r="I60" s="7">
        <f t="shared" si="0"/>
        <v>890152163</v>
      </c>
      <c r="J60" s="7"/>
      <c r="K60" s="10">
        <f t="shared" si="1"/>
        <v>-6.600339495696596E-3</v>
      </c>
      <c r="L60" s="7"/>
      <c r="M60" s="7">
        <v>0</v>
      </c>
      <c r="N60" s="7"/>
      <c r="O60" s="7">
        <v>890152163</v>
      </c>
      <c r="P60" s="7"/>
      <c r="Q60" s="7">
        <v>0</v>
      </c>
      <c r="R60" s="7"/>
      <c r="S60" s="7">
        <f t="shared" si="2"/>
        <v>890152163</v>
      </c>
      <c r="T60" s="7"/>
      <c r="U60" s="10">
        <f t="shared" si="3"/>
        <v>6.905750871129851E-3</v>
      </c>
    </row>
    <row r="61" spans="1:21">
      <c r="A61" s="1" t="s">
        <v>29</v>
      </c>
      <c r="C61" s="7">
        <v>0</v>
      </c>
      <c r="D61" s="7"/>
      <c r="E61" s="7">
        <v>-121384349</v>
      </c>
      <c r="F61" s="7"/>
      <c r="G61" s="7">
        <v>0</v>
      </c>
      <c r="H61" s="7"/>
      <c r="I61" s="7">
        <f t="shared" si="0"/>
        <v>-121384349</v>
      </c>
      <c r="J61" s="7"/>
      <c r="K61" s="10">
        <f t="shared" si="1"/>
        <v>9.0004602152960172E-4</v>
      </c>
      <c r="L61" s="7"/>
      <c r="M61" s="7">
        <v>0</v>
      </c>
      <c r="N61" s="7"/>
      <c r="O61" s="7">
        <v>830362181</v>
      </c>
      <c r="P61" s="7"/>
      <c r="Q61" s="7">
        <v>0</v>
      </c>
      <c r="R61" s="7"/>
      <c r="S61" s="7">
        <f t="shared" si="2"/>
        <v>830362181</v>
      </c>
      <c r="T61" s="7"/>
      <c r="U61" s="10">
        <f t="shared" si="3"/>
        <v>6.4419035229531119E-3</v>
      </c>
    </row>
    <row r="62" spans="1:21">
      <c r="A62" s="1" t="s">
        <v>27</v>
      </c>
      <c r="C62" s="7">
        <v>0</v>
      </c>
      <c r="D62" s="7"/>
      <c r="E62" s="7">
        <v>-317249347</v>
      </c>
      <c r="F62" s="7"/>
      <c r="G62" s="7">
        <v>0</v>
      </c>
      <c r="H62" s="7"/>
      <c r="I62" s="7">
        <f t="shared" si="0"/>
        <v>-317249347</v>
      </c>
      <c r="J62" s="7"/>
      <c r="K62" s="10">
        <f t="shared" si="1"/>
        <v>2.3523544423360056E-3</v>
      </c>
      <c r="L62" s="7"/>
      <c r="M62" s="7">
        <v>0</v>
      </c>
      <c r="N62" s="7"/>
      <c r="O62" s="7">
        <v>5488605494</v>
      </c>
      <c r="P62" s="7"/>
      <c r="Q62" s="7">
        <v>0</v>
      </c>
      <c r="R62" s="7"/>
      <c r="S62" s="7">
        <f t="shared" si="2"/>
        <v>5488605494</v>
      </c>
      <c r="T62" s="7"/>
      <c r="U62" s="10">
        <f t="shared" si="3"/>
        <v>4.2580295534796767E-2</v>
      </c>
    </row>
    <row r="63" spans="1:21">
      <c r="A63" s="1" t="s">
        <v>33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10">
        <f t="shared" si="1"/>
        <v>0</v>
      </c>
      <c r="L63" s="7"/>
      <c r="M63" s="7">
        <v>8665997683</v>
      </c>
      <c r="N63" s="7"/>
      <c r="O63" s="7">
        <v>0</v>
      </c>
      <c r="P63" s="7"/>
      <c r="Q63" s="7">
        <v>0</v>
      </c>
      <c r="R63" s="7"/>
      <c r="S63" s="7">
        <f>M63+O63+Q63</f>
        <v>8665997683</v>
      </c>
      <c r="T63" s="7"/>
      <c r="U63" s="10">
        <f t="shared" si="3"/>
        <v>6.7230327056551256E-2</v>
      </c>
    </row>
    <row r="64" spans="1:21">
      <c r="A64" s="1" t="s">
        <v>63</v>
      </c>
      <c r="C64" s="7">
        <v>0</v>
      </c>
      <c r="D64" s="7"/>
      <c r="E64" s="7">
        <v>1195120724</v>
      </c>
      <c r="F64" s="7"/>
      <c r="G64" s="7">
        <v>0</v>
      </c>
      <c r="H64" s="7"/>
      <c r="I64" s="7">
        <f t="shared" si="0"/>
        <v>1195120724</v>
      </c>
      <c r="J64" s="7"/>
      <c r="K64" s="10">
        <f t="shared" si="1"/>
        <v>-8.8616338246685928E-3</v>
      </c>
      <c r="L64" s="7"/>
      <c r="M64" s="7">
        <v>0</v>
      </c>
      <c r="N64" s="7"/>
      <c r="O64" s="7">
        <v>1195120724</v>
      </c>
      <c r="P64" s="7"/>
      <c r="Q64" s="7">
        <v>0</v>
      </c>
      <c r="R64" s="7"/>
      <c r="S64" s="7">
        <f t="shared" si="2"/>
        <v>1195120724</v>
      </c>
      <c r="T64" s="7"/>
      <c r="U64" s="10">
        <f t="shared" si="3"/>
        <v>9.2716799710437121E-3</v>
      </c>
    </row>
    <row r="65" spans="3:21" ht="24.75" thickBot="1">
      <c r="C65" s="8">
        <f>SUM(C8:C64)</f>
        <v>114433398922</v>
      </c>
      <c r="D65" s="7"/>
      <c r="E65" s="8">
        <f>SUM(E8:E64)</f>
        <v>-265574005045</v>
      </c>
      <c r="F65" s="7"/>
      <c r="G65" s="8">
        <f>SUM(G8:G64)</f>
        <v>16276003540</v>
      </c>
      <c r="H65" s="7"/>
      <c r="I65" s="8">
        <f>SUM(I8:I64)</f>
        <v>-134864602583</v>
      </c>
      <c r="J65" s="7"/>
      <c r="K65" s="12">
        <f>SUM(K8:K64)</f>
        <v>1.0000000000000002</v>
      </c>
      <c r="L65" s="7"/>
      <c r="M65" s="8">
        <f>SUM(M8:M64)</f>
        <v>159353089257</v>
      </c>
      <c r="N65" s="7"/>
      <c r="O65" s="8">
        <f>SUM(O8:O64)</f>
        <v>-205347381828</v>
      </c>
      <c r="P65" s="7"/>
      <c r="Q65" s="8">
        <f>SUM(Q8:Q64)</f>
        <v>174894419380</v>
      </c>
      <c r="R65" s="7"/>
      <c r="S65" s="8">
        <f>SUM(S8:S64)</f>
        <v>128900126809</v>
      </c>
      <c r="T65" s="7"/>
      <c r="U65" s="12">
        <f>SUM(U8:U64)</f>
        <v>1.0000000000000004</v>
      </c>
    </row>
    <row r="66" spans="3:21" ht="24.75" thickTop="1">
      <c r="C66" s="13"/>
      <c r="E66" s="13"/>
      <c r="G66" s="13"/>
      <c r="M66" s="13"/>
      <c r="O66" s="13"/>
      <c r="Q66" s="1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37"/>
  <sheetViews>
    <sheetView rightToLeft="1" topLeftCell="A16" workbookViewId="0">
      <selection activeCell="Q27" sqref="Q27"/>
    </sheetView>
  </sheetViews>
  <sheetFormatPr defaultRowHeight="24"/>
  <cols>
    <col min="1" max="1" width="30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24.140625" style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9" ht="24.75">
      <c r="A3" s="15" t="s">
        <v>151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9" ht="24.75">
      <c r="A6" s="15" t="s">
        <v>155</v>
      </c>
      <c r="C6" s="16" t="s">
        <v>153</v>
      </c>
      <c r="D6" s="16" t="s">
        <v>153</v>
      </c>
      <c r="E6" s="16" t="s">
        <v>153</v>
      </c>
      <c r="F6" s="16" t="s">
        <v>153</v>
      </c>
      <c r="G6" s="16" t="s">
        <v>153</v>
      </c>
      <c r="H6" s="16" t="s">
        <v>153</v>
      </c>
      <c r="I6" s="16" t="s">
        <v>153</v>
      </c>
      <c r="K6" s="16" t="s">
        <v>154</v>
      </c>
      <c r="L6" s="16" t="s">
        <v>154</v>
      </c>
      <c r="M6" s="16" t="s">
        <v>154</v>
      </c>
      <c r="N6" s="16" t="s">
        <v>154</v>
      </c>
      <c r="O6" s="16" t="s">
        <v>154</v>
      </c>
      <c r="P6" s="16" t="s">
        <v>154</v>
      </c>
      <c r="Q6" s="16" t="s">
        <v>154</v>
      </c>
    </row>
    <row r="7" spans="1:19" ht="24.75">
      <c r="A7" s="16" t="s">
        <v>155</v>
      </c>
      <c r="C7" s="16" t="s">
        <v>207</v>
      </c>
      <c r="E7" s="16" t="s">
        <v>204</v>
      </c>
      <c r="G7" s="16" t="s">
        <v>205</v>
      </c>
      <c r="I7" s="16" t="s">
        <v>208</v>
      </c>
      <c r="K7" s="16" t="s">
        <v>207</v>
      </c>
      <c r="M7" s="16" t="s">
        <v>204</v>
      </c>
      <c r="O7" s="16" t="s">
        <v>205</v>
      </c>
      <c r="Q7" s="16" t="s">
        <v>208</v>
      </c>
    </row>
    <row r="8" spans="1:19">
      <c r="A8" s="1" t="s">
        <v>118</v>
      </c>
      <c r="C8" s="7">
        <v>0</v>
      </c>
      <c r="D8" s="7"/>
      <c r="E8" s="7">
        <v>0</v>
      </c>
      <c r="F8" s="7"/>
      <c r="G8" s="7">
        <v>10024988576</v>
      </c>
      <c r="H8" s="7"/>
      <c r="I8" s="7">
        <f>C8+E8+G8</f>
        <v>10024988576</v>
      </c>
      <c r="J8" s="7"/>
      <c r="K8" s="7">
        <v>0</v>
      </c>
      <c r="L8" s="7"/>
      <c r="M8" s="7">
        <v>0</v>
      </c>
      <c r="N8" s="7"/>
      <c r="O8" s="7">
        <v>10024988576</v>
      </c>
      <c r="P8" s="7"/>
      <c r="Q8" s="7">
        <f>O8+K8+M8</f>
        <v>10024988576</v>
      </c>
      <c r="R8" s="7"/>
      <c r="S8" s="7"/>
    </row>
    <row r="9" spans="1:19">
      <c r="A9" s="1" t="s">
        <v>124</v>
      </c>
      <c r="C9" s="7">
        <v>0</v>
      </c>
      <c r="D9" s="7"/>
      <c r="E9" s="7">
        <v>-357689390</v>
      </c>
      <c r="F9" s="7"/>
      <c r="G9" s="7">
        <v>1158544211</v>
      </c>
      <c r="H9" s="7"/>
      <c r="I9" s="7">
        <f t="shared" ref="I9:I30" si="0">C9+E9+G9</f>
        <v>800854821</v>
      </c>
      <c r="J9" s="7"/>
      <c r="K9" s="7">
        <v>0</v>
      </c>
      <c r="L9" s="7"/>
      <c r="M9" s="7">
        <v>640011093</v>
      </c>
      <c r="N9" s="7"/>
      <c r="O9" s="7">
        <v>1158544211</v>
      </c>
      <c r="P9" s="7"/>
      <c r="Q9" s="7">
        <f t="shared" ref="Q9:Q30" si="1">O9+K9+M9</f>
        <v>1798555304</v>
      </c>
      <c r="R9" s="7"/>
      <c r="S9" s="7"/>
    </row>
    <row r="10" spans="1:19">
      <c r="A10" s="1" t="s">
        <v>113</v>
      </c>
      <c r="C10" s="7">
        <v>0</v>
      </c>
      <c r="D10" s="7"/>
      <c r="E10" s="7">
        <v>0</v>
      </c>
      <c r="F10" s="7"/>
      <c r="G10" s="7">
        <v>4009485039</v>
      </c>
      <c r="H10" s="7"/>
      <c r="I10" s="7">
        <f t="shared" si="0"/>
        <v>4009485039</v>
      </c>
      <c r="J10" s="7"/>
      <c r="K10" s="7">
        <v>0</v>
      </c>
      <c r="L10" s="7"/>
      <c r="M10" s="7">
        <v>0</v>
      </c>
      <c r="N10" s="7"/>
      <c r="O10" s="7">
        <v>4009485039</v>
      </c>
      <c r="P10" s="7"/>
      <c r="Q10" s="7">
        <f t="shared" si="1"/>
        <v>4009485039</v>
      </c>
      <c r="R10" s="7"/>
      <c r="S10" s="7"/>
    </row>
    <row r="11" spans="1:19">
      <c r="A11" s="1" t="s">
        <v>125</v>
      </c>
      <c r="C11" s="7">
        <v>0</v>
      </c>
      <c r="D11" s="7"/>
      <c r="E11" s="7">
        <v>23199855</v>
      </c>
      <c r="F11" s="7"/>
      <c r="G11" s="7">
        <v>2026319418</v>
      </c>
      <c r="H11" s="7"/>
      <c r="I11" s="7">
        <f t="shared" si="0"/>
        <v>2049519273</v>
      </c>
      <c r="J11" s="7"/>
      <c r="K11" s="7">
        <v>0</v>
      </c>
      <c r="L11" s="7"/>
      <c r="M11" s="7">
        <v>7456025752</v>
      </c>
      <c r="N11" s="7"/>
      <c r="O11" s="7">
        <v>7349754372</v>
      </c>
      <c r="P11" s="7"/>
      <c r="Q11" s="7">
        <f t="shared" si="1"/>
        <v>14805780124</v>
      </c>
      <c r="R11" s="7"/>
      <c r="S11" s="7"/>
    </row>
    <row r="12" spans="1:19">
      <c r="A12" s="1" t="s">
        <v>79</v>
      </c>
      <c r="C12" s="7">
        <v>0</v>
      </c>
      <c r="D12" s="7"/>
      <c r="E12" s="7">
        <v>-2496314660</v>
      </c>
      <c r="F12" s="7"/>
      <c r="G12" s="7">
        <v>3332011963</v>
      </c>
      <c r="H12" s="7"/>
      <c r="I12" s="7">
        <f t="shared" si="0"/>
        <v>835697303</v>
      </c>
      <c r="J12" s="7"/>
      <c r="K12" s="7">
        <v>0</v>
      </c>
      <c r="L12" s="7"/>
      <c r="M12" s="7">
        <v>1819752110</v>
      </c>
      <c r="N12" s="7"/>
      <c r="O12" s="7">
        <v>13009527615</v>
      </c>
      <c r="P12" s="7"/>
      <c r="Q12" s="7">
        <f t="shared" si="1"/>
        <v>14829279725</v>
      </c>
      <c r="R12" s="7"/>
      <c r="S12" s="7"/>
    </row>
    <row r="13" spans="1:19">
      <c r="A13" s="1" t="s">
        <v>128</v>
      </c>
      <c r="C13" s="7">
        <v>0</v>
      </c>
      <c r="D13" s="7"/>
      <c r="E13" s="7">
        <v>-52468837</v>
      </c>
      <c r="F13" s="7"/>
      <c r="G13" s="7">
        <v>2725734221</v>
      </c>
      <c r="H13" s="7"/>
      <c r="I13" s="7">
        <f t="shared" si="0"/>
        <v>2673265384</v>
      </c>
      <c r="J13" s="7"/>
      <c r="K13" s="7">
        <v>0</v>
      </c>
      <c r="L13" s="7"/>
      <c r="M13" s="7">
        <v>3646113040</v>
      </c>
      <c r="N13" s="7"/>
      <c r="O13" s="7">
        <v>2725734221</v>
      </c>
      <c r="P13" s="7"/>
      <c r="Q13" s="7">
        <f t="shared" si="1"/>
        <v>6371847261</v>
      </c>
      <c r="R13" s="7"/>
      <c r="S13" s="7"/>
    </row>
    <row r="14" spans="1:19">
      <c r="A14" s="1" t="s">
        <v>201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7"/>
      <c r="K14" s="7">
        <v>0</v>
      </c>
      <c r="L14" s="7"/>
      <c r="M14" s="7">
        <v>0</v>
      </c>
      <c r="N14" s="7"/>
      <c r="O14" s="7">
        <v>914111840</v>
      </c>
      <c r="P14" s="7"/>
      <c r="Q14" s="7">
        <f t="shared" si="1"/>
        <v>914111840</v>
      </c>
      <c r="R14" s="7"/>
      <c r="S14" s="7"/>
    </row>
    <row r="15" spans="1:19">
      <c r="A15" s="1" t="s">
        <v>202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0</v>
      </c>
      <c r="L15" s="7"/>
      <c r="M15" s="7">
        <v>0</v>
      </c>
      <c r="N15" s="7"/>
      <c r="O15" s="7">
        <v>6156445523</v>
      </c>
      <c r="P15" s="7"/>
      <c r="Q15" s="7">
        <f t="shared" si="1"/>
        <v>6156445523</v>
      </c>
      <c r="R15" s="7"/>
      <c r="S15" s="7"/>
    </row>
    <row r="16" spans="1:19">
      <c r="A16" s="1" t="s">
        <v>116</v>
      </c>
      <c r="C16" s="7">
        <v>0</v>
      </c>
      <c r="D16" s="7"/>
      <c r="E16" s="7">
        <v>2681009642</v>
      </c>
      <c r="F16" s="7"/>
      <c r="G16" s="7">
        <v>0</v>
      </c>
      <c r="H16" s="7"/>
      <c r="I16" s="7">
        <f t="shared" si="0"/>
        <v>2681009642</v>
      </c>
      <c r="J16" s="7"/>
      <c r="K16" s="7">
        <v>0</v>
      </c>
      <c r="L16" s="7"/>
      <c r="M16" s="7">
        <v>10889208457</v>
      </c>
      <c r="N16" s="7"/>
      <c r="O16" s="7">
        <v>877401773</v>
      </c>
      <c r="P16" s="7"/>
      <c r="Q16" s="7">
        <f t="shared" si="1"/>
        <v>11766610230</v>
      </c>
      <c r="R16" s="7"/>
      <c r="S16" s="7"/>
    </row>
    <row r="17" spans="1:19">
      <c r="A17" s="1" t="s">
        <v>120</v>
      </c>
      <c r="C17" s="7">
        <v>0</v>
      </c>
      <c r="D17" s="7"/>
      <c r="E17" s="7">
        <v>3580383781</v>
      </c>
      <c r="F17" s="7"/>
      <c r="G17" s="7">
        <v>0</v>
      </c>
      <c r="H17" s="7"/>
      <c r="I17" s="7">
        <f t="shared" si="0"/>
        <v>3580383781</v>
      </c>
      <c r="J17" s="7"/>
      <c r="K17" s="7">
        <v>0</v>
      </c>
      <c r="L17" s="7"/>
      <c r="M17" s="7">
        <v>16210752997</v>
      </c>
      <c r="N17" s="7"/>
      <c r="O17" s="7">
        <v>0</v>
      </c>
      <c r="P17" s="7"/>
      <c r="Q17" s="7">
        <f t="shared" si="1"/>
        <v>16210752997</v>
      </c>
      <c r="R17" s="7"/>
      <c r="S17" s="7"/>
    </row>
    <row r="18" spans="1:19">
      <c r="A18" s="1" t="s">
        <v>122</v>
      </c>
      <c r="C18" s="7">
        <v>0</v>
      </c>
      <c r="D18" s="7"/>
      <c r="E18" s="7">
        <v>6727780368</v>
      </c>
      <c r="F18" s="7"/>
      <c r="G18" s="7">
        <v>0</v>
      </c>
      <c r="H18" s="7"/>
      <c r="I18" s="7">
        <f t="shared" si="0"/>
        <v>6727780368</v>
      </c>
      <c r="J18" s="7"/>
      <c r="K18" s="7">
        <v>0</v>
      </c>
      <c r="L18" s="7"/>
      <c r="M18" s="7">
        <v>27424028493</v>
      </c>
      <c r="N18" s="7"/>
      <c r="O18" s="7">
        <v>0</v>
      </c>
      <c r="P18" s="7"/>
      <c r="Q18" s="7">
        <f t="shared" si="1"/>
        <v>27424028493</v>
      </c>
      <c r="R18" s="7"/>
      <c r="S18" s="7"/>
    </row>
    <row r="19" spans="1:19">
      <c r="A19" s="1" t="s">
        <v>101</v>
      </c>
      <c r="C19" s="7">
        <v>0</v>
      </c>
      <c r="D19" s="7"/>
      <c r="E19" s="7">
        <v>3043671235</v>
      </c>
      <c r="F19" s="7"/>
      <c r="G19" s="7">
        <v>0</v>
      </c>
      <c r="H19" s="7"/>
      <c r="I19" s="7">
        <f t="shared" si="0"/>
        <v>3043671235</v>
      </c>
      <c r="J19" s="7"/>
      <c r="K19" s="7">
        <v>0</v>
      </c>
      <c r="L19" s="7"/>
      <c r="M19" s="7">
        <v>8914081030</v>
      </c>
      <c r="N19" s="7"/>
      <c r="O19" s="7">
        <v>0</v>
      </c>
      <c r="P19" s="7"/>
      <c r="Q19" s="7">
        <f t="shared" si="1"/>
        <v>8914081030</v>
      </c>
      <c r="R19" s="7"/>
      <c r="S19" s="7"/>
    </row>
    <row r="20" spans="1:19">
      <c r="A20" s="1" t="s">
        <v>131</v>
      </c>
      <c r="C20" s="7">
        <v>0</v>
      </c>
      <c r="D20" s="7"/>
      <c r="E20" s="7">
        <v>624786737</v>
      </c>
      <c r="F20" s="7"/>
      <c r="G20" s="7">
        <v>0</v>
      </c>
      <c r="H20" s="7"/>
      <c r="I20" s="7">
        <f t="shared" si="0"/>
        <v>624786737</v>
      </c>
      <c r="J20" s="7"/>
      <c r="K20" s="7">
        <v>0</v>
      </c>
      <c r="L20" s="7"/>
      <c r="M20" s="7">
        <v>1732110049</v>
      </c>
      <c r="N20" s="7"/>
      <c r="O20" s="7">
        <v>0</v>
      </c>
      <c r="P20" s="7"/>
      <c r="Q20" s="7">
        <f t="shared" si="1"/>
        <v>1732110049</v>
      </c>
      <c r="R20" s="7"/>
      <c r="S20" s="7"/>
    </row>
    <row r="21" spans="1:19">
      <c r="A21" s="1" t="s">
        <v>75</v>
      </c>
      <c r="C21" s="7">
        <v>0</v>
      </c>
      <c r="D21" s="7"/>
      <c r="E21" s="7">
        <v>9510276</v>
      </c>
      <c r="F21" s="7"/>
      <c r="G21" s="7">
        <v>0</v>
      </c>
      <c r="H21" s="7"/>
      <c r="I21" s="7">
        <f t="shared" si="0"/>
        <v>9510276</v>
      </c>
      <c r="J21" s="7"/>
      <c r="K21" s="7">
        <v>0</v>
      </c>
      <c r="L21" s="7"/>
      <c r="M21" s="7">
        <v>29022739</v>
      </c>
      <c r="N21" s="7"/>
      <c r="O21" s="7">
        <v>0</v>
      </c>
      <c r="P21" s="7"/>
      <c r="Q21" s="7">
        <f t="shared" si="1"/>
        <v>29022739</v>
      </c>
      <c r="R21" s="7"/>
      <c r="S21" s="7"/>
    </row>
    <row r="22" spans="1:19">
      <c r="A22" s="1" t="s">
        <v>88</v>
      </c>
      <c r="C22" s="7">
        <v>0</v>
      </c>
      <c r="D22" s="7"/>
      <c r="E22" s="7">
        <v>297210121</v>
      </c>
      <c r="F22" s="7"/>
      <c r="G22" s="7">
        <v>0</v>
      </c>
      <c r="H22" s="7"/>
      <c r="I22" s="7">
        <f t="shared" si="0"/>
        <v>297210121</v>
      </c>
      <c r="J22" s="7"/>
      <c r="K22" s="7">
        <v>0</v>
      </c>
      <c r="L22" s="7"/>
      <c r="M22" s="7">
        <v>983089783</v>
      </c>
      <c r="N22" s="7"/>
      <c r="O22" s="7">
        <v>0</v>
      </c>
      <c r="P22" s="7"/>
      <c r="Q22" s="7">
        <f t="shared" si="1"/>
        <v>983089783</v>
      </c>
      <c r="R22" s="7"/>
      <c r="S22" s="7"/>
    </row>
    <row r="23" spans="1:19">
      <c r="A23" s="1" t="s">
        <v>99</v>
      </c>
      <c r="C23" s="7">
        <v>0</v>
      </c>
      <c r="D23" s="7"/>
      <c r="E23" s="7">
        <v>387030838</v>
      </c>
      <c r="F23" s="7"/>
      <c r="G23" s="7">
        <v>0</v>
      </c>
      <c r="H23" s="7"/>
      <c r="I23" s="7">
        <f t="shared" si="0"/>
        <v>387030838</v>
      </c>
      <c r="J23" s="7"/>
      <c r="K23" s="7">
        <v>0</v>
      </c>
      <c r="L23" s="7"/>
      <c r="M23" s="7">
        <v>1155659498</v>
      </c>
      <c r="N23" s="7"/>
      <c r="O23" s="7">
        <v>0</v>
      </c>
      <c r="P23" s="7"/>
      <c r="Q23" s="7">
        <f t="shared" si="1"/>
        <v>1155659498</v>
      </c>
      <c r="R23" s="7"/>
      <c r="S23" s="7"/>
    </row>
    <row r="24" spans="1:19">
      <c r="A24" s="1" t="s">
        <v>110</v>
      </c>
      <c r="C24" s="7">
        <v>0</v>
      </c>
      <c r="D24" s="7"/>
      <c r="E24" s="7">
        <v>2160162800</v>
      </c>
      <c r="F24" s="7"/>
      <c r="G24" s="7">
        <v>0</v>
      </c>
      <c r="H24" s="7"/>
      <c r="I24" s="7">
        <f t="shared" si="0"/>
        <v>2160162800</v>
      </c>
      <c r="J24" s="7"/>
      <c r="K24" s="7">
        <v>0</v>
      </c>
      <c r="L24" s="7"/>
      <c r="M24" s="7">
        <v>7594134574</v>
      </c>
      <c r="N24" s="7"/>
      <c r="O24" s="7">
        <v>0</v>
      </c>
      <c r="P24" s="7"/>
      <c r="Q24" s="7">
        <f t="shared" si="1"/>
        <v>7594134574</v>
      </c>
      <c r="R24" s="7"/>
      <c r="S24" s="7"/>
    </row>
    <row r="25" spans="1:19">
      <c r="A25" s="1" t="s">
        <v>85</v>
      </c>
      <c r="C25" s="7">
        <v>0</v>
      </c>
      <c r="D25" s="7"/>
      <c r="E25" s="7">
        <v>1154100781</v>
      </c>
      <c r="F25" s="7"/>
      <c r="G25" s="7">
        <v>0</v>
      </c>
      <c r="H25" s="7"/>
      <c r="I25" s="7">
        <f t="shared" si="0"/>
        <v>1154100781</v>
      </c>
      <c r="J25" s="7"/>
      <c r="K25" s="7">
        <v>0</v>
      </c>
      <c r="L25" s="7"/>
      <c r="M25" s="7">
        <v>3943450120</v>
      </c>
      <c r="N25" s="7"/>
      <c r="O25" s="7">
        <v>0</v>
      </c>
      <c r="P25" s="7"/>
      <c r="Q25" s="7">
        <f t="shared" si="1"/>
        <v>3943450120</v>
      </c>
      <c r="R25" s="7"/>
      <c r="S25" s="7"/>
    </row>
    <row r="26" spans="1:19">
      <c r="A26" s="1" t="s">
        <v>91</v>
      </c>
      <c r="C26" s="7">
        <v>0</v>
      </c>
      <c r="D26" s="7"/>
      <c r="E26" s="7">
        <v>302345190</v>
      </c>
      <c r="F26" s="7"/>
      <c r="G26" s="7">
        <v>0</v>
      </c>
      <c r="H26" s="7"/>
      <c r="I26" s="7">
        <f t="shared" si="0"/>
        <v>302345190</v>
      </c>
      <c r="J26" s="7"/>
      <c r="K26" s="7">
        <v>0</v>
      </c>
      <c r="L26" s="7"/>
      <c r="M26" s="7">
        <v>1070955855</v>
      </c>
      <c r="N26" s="7"/>
      <c r="O26" s="7">
        <v>0</v>
      </c>
      <c r="P26" s="7"/>
      <c r="Q26" s="7">
        <f t="shared" si="1"/>
        <v>1070955855</v>
      </c>
      <c r="R26" s="7"/>
      <c r="S26" s="7"/>
    </row>
    <row r="27" spans="1:19">
      <c r="A27" s="1" t="s">
        <v>104</v>
      </c>
      <c r="C27" s="7">
        <v>0</v>
      </c>
      <c r="D27" s="7"/>
      <c r="E27" s="7">
        <v>373372</v>
      </c>
      <c r="F27" s="7"/>
      <c r="G27" s="7">
        <v>0</v>
      </c>
      <c r="H27" s="7"/>
      <c r="I27" s="7">
        <f t="shared" si="0"/>
        <v>373372</v>
      </c>
      <c r="J27" s="7"/>
      <c r="K27" s="7">
        <v>0</v>
      </c>
      <c r="L27" s="7"/>
      <c r="M27" s="7">
        <v>1172587</v>
      </c>
      <c r="N27" s="7"/>
      <c r="O27" s="7">
        <v>0</v>
      </c>
      <c r="P27" s="7"/>
      <c r="Q27" s="7">
        <f t="shared" si="1"/>
        <v>1172587</v>
      </c>
      <c r="R27" s="7"/>
      <c r="S27" s="7"/>
    </row>
    <row r="28" spans="1:19">
      <c r="A28" s="1" t="s">
        <v>97</v>
      </c>
      <c r="C28" s="7">
        <v>0</v>
      </c>
      <c r="D28" s="7"/>
      <c r="E28" s="7">
        <v>756248405</v>
      </c>
      <c r="F28" s="7"/>
      <c r="G28" s="7">
        <v>0</v>
      </c>
      <c r="H28" s="7"/>
      <c r="I28" s="7">
        <f t="shared" si="0"/>
        <v>756248405</v>
      </c>
      <c r="J28" s="7"/>
      <c r="K28" s="7">
        <v>0</v>
      </c>
      <c r="L28" s="7"/>
      <c r="M28" s="7">
        <v>2740756148</v>
      </c>
      <c r="N28" s="7"/>
      <c r="O28" s="7">
        <v>0</v>
      </c>
      <c r="P28" s="7"/>
      <c r="Q28" s="7">
        <f t="shared" si="1"/>
        <v>2740756148</v>
      </c>
      <c r="R28" s="7"/>
      <c r="S28" s="7"/>
    </row>
    <row r="29" spans="1:19">
      <c r="A29" s="1" t="s">
        <v>105</v>
      </c>
      <c r="C29" s="7">
        <v>0</v>
      </c>
      <c r="D29" s="7"/>
      <c r="E29" s="7">
        <v>223543475</v>
      </c>
      <c r="F29" s="7"/>
      <c r="G29" s="7">
        <v>0</v>
      </c>
      <c r="H29" s="7"/>
      <c r="I29" s="7">
        <f t="shared" si="0"/>
        <v>223543475</v>
      </c>
      <c r="J29" s="7"/>
      <c r="K29" s="7">
        <v>0</v>
      </c>
      <c r="L29" s="7"/>
      <c r="M29" s="7">
        <v>761046035</v>
      </c>
      <c r="N29" s="7"/>
      <c r="O29" s="7">
        <v>0</v>
      </c>
      <c r="P29" s="7"/>
      <c r="Q29" s="7">
        <f t="shared" si="1"/>
        <v>761046035</v>
      </c>
      <c r="R29" s="7"/>
      <c r="S29" s="7"/>
    </row>
    <row r="30" spans="1:19">
      <c r="A30" s="1" t="s">
        <v>107</v>
      </c>
      <c r="C30" s="7">
        <v>0</v>
      </c>
      <c r="D30" s="7"/>
      <c r="E30" s="7">
        <v>2227950111</v>
      </c>
      <c r="F30" s="7"/>
      <c r="G30" s="7">
        <v>0</v>
      </c>
      <c r="H30" s="7"/>
      <c r="I30" s="7">
        <f t="shared" si="0"/>
        <v>2227950111</v>
      </c>
      <c r="J30" s="7"/>
      <c r="K30" s="7">
        <v>0</v>
      </c>
      <c r="L30" s="7"/>
      <c r="M30" s="7">
        <v>8212681182</v>
      </c>
      <c r="N30" s="7"/>
      <c r="O30" s="7">
        <v>0</v>
      </c>
      <c r="P30" s="7"/>
      <c r="Q30" s="7">
        <f t="shared" si="1"/>
        <v>8212681182</v>
      </c>
      <c r="R30" s="7"/>
      <c r="S30" s="7"/>
    </row>
    <row r="31" spans="1:19">
      <c r="A31" s="1" t="s">
        <v>82</v>
      </c>
      <c r="C31" s="7">
        <v>0</v>
      </c>
      <c r="D31" s="7"/>
      <c r="E31" s="7">
        <v>325650965</v>
      </c>
      <c r="F31" s="7"/>
      <c r="G31" s="7">
        <v>0</v>
      </c>
      <c r="H31" s="7"/>
      <c r="I31" s="7">
        <f>C31+E31+G31</f>
        <v>325650965</v>
      </c>
      <c r="J31" s="7"/>
      <c r="K31" s="7">
        <v>0</v>
      </c>
      <c r="L31" s="7"/>
      <c r="M31" s="7">
        <v>1729183529</v>
      </c>
      <c r="N31" s="7"/>
      <c r="O31" s="7">
        <v>0</v>
      </c>
      <c r="P31" s="7"/>
      <c r="Q31" s="7">
        <f>O31+K31+M31</f>
        <v>1729183529</v>
      </c>
      <c r="R31" s="7"/>
      <c r="S31" s="7"/>
    </row>
    <row r="32" spans="1:19">
      <c r="A32" s="1" t="s">
        <v>94</v>
      </c>
      <c r="C32" s="7">
        <v>0</v>
      </c>
      <c r="D32" s="7"/>
      <c r="E32" s="7">
        <v>1917661321</v>
      </c>
      <c r="F32" s="7"/>
      <c r="G32" s="7">
        <v>0</v>
      </c>
      <c r="H32" s="7"/>
      <c r="I32" s="7">
        <f>C32+E32+G32</f>
        <v>1917661321</v>
      </c>
      <c r="J32" s="7"/>
      <c r="K32" s="7">
        <v>0</v>
      </c>
      <c r="L32" s="7"/>
      <c r="M32" s="7">
        <v>6814546480</v>
      </c>
      <c r="N32" s="7"/>
      <c r="O32" s="7">
        <v>0</v>
      </c>
      <c r="P32" s="7"/>
      <c r="Q32" s="7">
        <f>O32+K32+M32</f>
        <v>6814546480</v>
      </c>
      <c r="R32" s="7"/>
      <c r="S32" s="7"/>
    </row>
    <row r="33" spans="3:19" ht="24.75" thickBot="1">
      <c r="C33" s="8">
        <f>SUM(C8:C32)</f>
        <v>0</v>
      </c>
      <c r="D33" s="7"/>
      <c r="E33" s="8">
        <f>SUM(E8:E32)</f>
        <v>23536146386</v>
      </c>
      <c r="F33" s="7"/>
      <c r="G33" s="8">
        <f>SUM(G8:G32)</f>
        <v>23277083428</v>
      </c>
      <c r="H33" s="7"/>
      <c r="I33" s="8">
        <f>SUM(I8:I32)</f>
        <v>46813229814</v>
      </c>
      <c r="J33" s="7"/>
      <c r="K33" s="8">
        <f>SUM(K8:K32)</f>
        <v>0</v>
      </c>
      <c r="L33" s="7"/>
      <c r="M33" s="8">
        <f>SUM(M8:M32)</f>
        <v>113767781551</v>
      </c>
      <c r="N33" s="7"/>
      <c r="O33" s="8">
        <f>SUM(O8:O32)</f>
        <v>46225993170</v>
      </c>
      <c r="P33" s="7"/>
      <c r="Q33" s="8">
        <f>SUM(Q8:Q32)</f>
        <v>159993774721</v>
      </c>
      <c r="R33" s="7"/>
      <c r="S33" s="7"/>
    </row>
    <row r="34" spans="3:19" s="10" customFormat="1" ht="24.75" thickTop="1"/>
    <row r="35" spans="3:19" s="10" customFormat="1"/>
    <row r="36" spans="3:19" s="10" customFormat="1"/>
    <row r="37" spans="3:19" s="10" customFormat="1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16"/>
  <sheetViews>
    <sheetView rightToLeft="1" workbookViewId="0">
      <selection activeCell="I6" sqref="I6:K6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3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3" ht="24.75">
      <c r="A3" s="15" t="s">
        <v>151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3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3" ht="24.75">
      <c r="A6" s="16" t="s">
        <v>209</v>
      </c>
      <c r="B6" s="16" t="s">
        <v>209</v>
      </c>
      <c r="C6" s="16" t="s">
        <v>209</v>
      </c>
      <c r="E6" s="16" t="s">
        <v>153</v>
      </c>
      <c r="F6" s="16" t="s">
        <v>153</v>
      </c>
      <c r="G6" s="16" t="s">
        <v>153</v>
      </c>
      <c r="I6" s="16" t="s">
        <v>154</v>
      </c>
      <c r="J6" s="16" t="s">
        <v>154</v>
      </c>
      <c r="K6" s="16" t="s">
        <v>154</v>
      </c>
    </row>
    <row r="7" spans="1:13" ht="24.75">
      <c r="A7" s="16" t="s">
        <v>210</v>
      </c>
      <c r="C7" s="16" t="s">
        <v>135</v>
      </c>
      <c r="E7" s="16" t="s">
        <v>211</v>
      </c>
      <c r="G7" s="16" t="s">
        <v>212</v>
      </c>
      <c r="I7" s="16" t="s">
        <v>211</v>
      </c>
      <c r="K7" s="16" t="s">
        <v>212</v>
      </c>
    </row>
    <row r="8" spans="1:13">
      <c r="A8" s="1" t="s">
        <v>141</v>
      </c>
      <c r="C8" s="4" t="s">
        <v>142</v>
      </c>
      <c r="D8" s="4"/>
      <c r="E8" s="6">
        <v>27348466</v>
      </c>
      <c r="F8" s="4"/>
      <c r="G8" s="10">
        <f>E8/$E$11</f>
        <v>0.49751112240766249</v>
      </c>
      <c r="H8" s="4"/>
      <c r="I8" s="6">
        <v>67979629</v>
      </c>
      <c r="J8" s="4"/>
      <c r="K8" s="10">
        <f>I8/$I$11</f>
        <v>0.25350346837745874</v>
      </c>
      <c r="L8" s="4"/>
      <c r="M8" s="4"/>
    </row>
    <row r="9" spans="1:13">
      <c r="A9" s="1" t="s">
        <v>145</v>
      </c>
      <c r="C9" s="4" t="s">
        <v>146</v>
      </c>
      <c r="D9" s="4"/>
      <c r="E9" s="6">
        <v>42975</v>
      </c>
      <c r="F9" s="4"/>
      <c r="G9" s="10">
        <f t="shared" ref="G9:G10" si="0">E9/$E$11</f>
        <v>7.8178207455837907E-4</v>
      </c>
      <c r="H9" s="4"/>
      <c r="I9" s="6">
        <v>31887255</v>
      </c>
      <c r="J9" s="4"/>
      <c r="K9" s="10">
        <f t="shared" ref="K9:K10" si="1">I9/$I$11</f>
        <v>0.11891105995204038</v>
      </c>
      <c r="L9" s="4"/>
      <c r="M9" s="4"/>
    </row>
    <row r="10" spans="1:13">
      <c r="A10" s="1" t="s">
        <v>148</v>
      </c>
      <c r="C10" s="4" t="s">
        <v>149</v>
      </c>
      <c r="D10" s="4"/>
      <c r="E10" s="6">
        <v>27579121</v>
      </c>
      <c r="F10" s="4"/>
      <c r="G10" s="10">
        <f t="shared" si="0"/>
        <v>0.50170709551777914</v>
      </c>
      <c r="H10" s="4"/>
      <c r="I10" s="6">
        <v>168293664</v>
      </c>
      <c r="J10" s="4"/>
      <c r="K10" s="10">
        <f t="shared" si="1"/>
        <v>0.62758547167050094</v>
      </c>
      <c r="L10" s="4"/>
      <c r="M10" s="4"/>
    </row>
    <row r="11" spans="1:13" ht="24.75" thickBot="1">
      <c r="C11" s="4"/>
      <c r="D11" s="4"/>
      <c r="E11" s="9">
        <f>SUM(E8:E10)</f>
        <v>54970562</v>
      </c>
      <c r="F11" s="4"/>
      <c r="G11" s="11">
        <f>SUM(G8:G10)</f>
        <v>1</v>
      </c>
      <c r="H11" s="4"/>
      <c r="I11" s="9">
        <f>SUM(I8:I10)</f>
        <v>268160548</v>
      </c>
      <c r="J11" s="4"/>
      <c r="K11" s="11">
        <f>SUM(K8:K10)</f>
        <v>1</v>
      </c>
      <c r="L11" s="4"/>
      <c r="M11" s="4"/>
    </row>
    <row r="12" spans="1:13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1"/>
  <sheetViews>
    <sheetView rightToLeft="1" workbookViewId="0">
      <selection activeCell="C5" sqref="C5:E6"/>
    </sheetView>
  </sheetViews>
  <sheetFormatPr defaultRowHeight="24"/>
  <cols>
    <col min="1" max="1" width="31" style="1" bestFit="1" customWidth="1"/>
    <col min="2" max="2" width="1" style="1" customWidth="1"/>
    <col min="3" max="3" width="11.7109375" style="1" customWidth="1"/>
    <col min="4" max="4" width="1" style="1" customWidth="1"/>
    <col min="5" max="5" width="22.5703125" style="1" customWidth="1"/>
    <col min="6" max="6" width="1" style="1" customWidth="1"/>
    <col min="7" max="7" width="9.140625" style="1" customWidth="1"/>
    <col min="8" max="16384" width="9.140625" style="1"/>
  </cols>
  <sheetData>
    <row r="2" spans="1:7" ht="24.75">
      <c r="A2" s="15" t="s">
        <v>0</v>
      </c>
      <c r="B2" s="15"/>
      <c r="C2" s="15"/>
      <c r="D2" s="15"/>
      <c r="E2" s="15"/>
    </row>
    <row r="3" spans="1:7" ht="24.75">
      <c r="A3" s="15" t="s">
        <v>151</v>
      </c>
      <c r="B3" s="15"/>
      <c r="C3" s="15"/>
      <c r="D3" s="15"/>
      <c r="E3" s="15"/>
    </row>
    <row r="4" spans="1:7" ht="24.75">
      <c r="A4" s="15" t="s">
        <v>2</v>
      </c>
      <c r="B4" s="15"/>
      <c r="C4" s="15"/>
      <c r="D4" s="15"/>
      <c r="E4" s="15"/>
    </row>
    <row r="5" spans="1:7" ht="24.75">
      <c r="C5" s="15" t="s">
        <v>153</v>
      </c>
      <c r="D5" s="14"/>
      <c r="E5" s="14" t="s">
        <v>221</v>
      </c>
    </row>
    <row r="6" spans="1:7" ht="24.75">
      <c r="A6" s="15" t="s">
        <v>213</v>
      </c>
      <c r="C6" s="16"/>
      <c r="D6" s="14"/>
      <c r="E6" s="5" t="s">
        <v>222</v>
      </c>
    </row>
    <row r="7" spans="1:7" ht="24.75">
      <c r="A7" s="16" t="s">
        <v>213</v>
      </c>
      <c r="C7" s="16" t="s">
        <v>138</v>
      </c>
      <c r="E7" s="16" t="s">
        <v>138</v>
      </c>
    </row>
    <row r="8" spans="1:7">
      <c r="A8" s="1" t="s">
        <v>214</v>
      </c>
      <c r="C8" s="6">
        <v>4000</v>
      </c>
      <c r="D8" s="4"/>
      <c r="E8" s="6">
        <v>93237774</v>
      </c>
      <c r="F8" s="4"/>
      <c r="G8" s="4"/>
    </row>
    <row r="9" spans="1:7" ht="25.5" thickBot="1">
      <c r="A9" s="2" t="s">
        <v>160</v>
      </c>
      <c r="C9" s="9">
        <v>4000</v>
      </c>
      <c r="D9" s="4"/>
      <c r="E9" s="9">
        <v>93237774</v>
      </c>
      <c r="F9" s="4"/>
      <c r="G9" s="4"/>
    </row>
    <row r="10" spans="1:7" ht="24.75" thickTop="1">
      <c r="C10" s="4"/>
      <c r="D10" s="4"/>
      <c r="E10" s="4"/>
      <c r="F10" s="4"/>
      <c r="G10" s="4"/>
    </row>
    <row r="11" spans="1:7">
      <c r="C11" s="4"/>
      <c r="D11" s="4"/>
      <c r="E11" s="4"/>
      <c r="F11" s="4"/>
      <c r="G11" s="4"/>
    </row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2"/>
  <sheetViews>
    <sheetView rightToLeft="1" tabSelected="1" topLeftCell="A46" workbookViewId="0">
      <selection activeCell="Y55" sqref="Y55"/>
    </sheetView>
  </sheetViews>
  <sheetFormatPr defaultRowHeight="24"/>
  <cols>
    <col min="1" max="1" width="32.1406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8.57031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6" spans="1:25" ht="24.75">
      <c r="A6" s="15" t="s">
        <v>3</v>
      </c>
      <c r="C6" s="16" t="s">
        <v>218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4.7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4.7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>
      <c r="A9" s="1" t="s">
        <v>15</v>
      </c>
      <c r="C9" s="6">
        <v>27681039</v>
      </c>
      <c r="D9" s="4"/>
      <c r="E9" s="7">
        <v>83120181010</v>
      </c>
      <c r="F9" s="7"/>
      <c r="G9" s="7">
        <v>77761167847.526703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27681039</v>
      </c>
      <c r="R9" s="7"/>
      <c r="S9" s="7">
        <v>2204</v>
      </c>
      <c r="T9" s="7"/>
      <c r="U9" s="7">
        <v>83120181010</v>
      </c>
      <c r="V9" s="7"/>
      <c r="W9" s="7">
        <v>60646006346.761803</v>
      </c>
      <c r="X9" s="4"/>
      <c r="Y9" s="10">
        <v>1.5679112678273432E-2</v>
      </c>
    </row>
    <row r="10" spans="1:25">
      <c r="A10" s="1" t="s">
        <v>16</v>
      </c>
      <c r="C10" s="6">
        <v>17855144</v>
      </c>
      <c r="D10" s="4"/>
      <c r="E10" s="7">
        <v>89983827868</v>
      </c>
      <c r="F10" s="7"/>
      <c r="G10" s="7">
        <v>93359244998.231995</v>
      </c>
      <c r="H10" s="7"/>
      <c r="I10" s="7">
        <v>2328802</v>
      </c>
      <c r="J10" s="7"/>
      <c r="K10" s="7">
        <v>11116897511</v>
      </c>
      <c r="L10" s="7"/>
      <c r="M10" s="7">
        <v>0</v>
      </c>
      <c r="N10" s="7"/>
      <c r="O10" s="7">
        <v>0</v>
      </c>
      <c r="P10" s="7"/>
      <c r="Q10" s="7">
        <v>20183946</v>
      </c>
      <c r="R10" s="7"/>
      <c r="S10" s="7">
        <v>4343</v>
      </c>
      <c r="T10" s="7"/>
      <c r="U10" s="7">
        <v>101100725379</v>
      </c>
      <c r="V10" s="7"/>
      <c r="W10" s="7">
        <v>87137307157.005905</v>
      </c>
      <c r="X10" s="4"/>
      <c r="Y10" s="10">
        <v>2.252804000949632E-2</v>
      </c>
    </row>
    <row r="11" spans="1:25">
      <c r="A11" s="1" t="s">
        <v>17</v>
      </c>
      <c r="C11" s="6">
        <v>10027181</v>
      </c>
      <c r="D11" s="4"/>
      <c r="E11" s="7">
        <v>42322350883</v>
      </c>
      <c r="F11" s="7"/>
      <c r="G11" s="7">
        <v>52130125798.051498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10027181</v>
      </c>
      <c r="R11" s="7"/>
      <c r="S11" s="7">
        <v>5325</v>
      </c>
      <c r="T11" s="7"/>
      <c r="U11" s="7">
        <v>42322350883</v>
      </c>
      <c r="V11" s="7"/>
      <c r="W11" s="7">
        <v>53077040128.991203</v>
      </c>
      <c r="X11" s="4"/>
      <c r="Y11" s="10">
        <v>1.3722270318235542E-2</v>
      </c>
    </row>
    <row r="12" spans="1:25">
      <c r="A12" s="1" t="s">
        <v>18</v>
      </c>
      <c r="C12" s="6">
        <v>921321</v>
      </c>
      <c r="D12" s="4"/>
      <c r="E12" s="7">
        <v>7451295966</v>
      </c>
      <c r="F12" s="7"/>
      <c r="G12" s="7">
        <v>8672996656.2735004</v>
      </c>
      <c r="H12" s="7"/>
      <c r="I12" s="7">
        <v>652361</v>
      </c>
      <c r="J12" s="7"/>
      <c r="K12" s="7">
        <v>0</v>
      </c>
      <c r="L12" s="7"/>
      <c r="M12" s="7">
        <v>-921321</v>
      </c>
      <c r="N12" s="7"/>
      <c r="O12" s="7">
        <v>5366811588</v>
      </c>
      <c r="P12" s="7"/>
      <c r="Q12" s="7">
        <v>652361</v>
      </c>
      <c r="R12" s="7"/>
      <c r="S12" s="7">
        <v>5850</v>
      </c>
      <c r="T12" s="7"/>
      <c r="U12" s="7">
        <v>3088891339</v>
      </c>
      <c r="V12" s="7"/>
      <c r="W12" s="7">
        <v>3793604794.4924998</v>
      </c>
      <c r="X12" s="4"/>
      <c r="Y12" s="10">
        <v>9.8077945462046409E-4</v>
      </c>
    </row>
    <row r="13" spans="1:25">
      <c r="A13" s="1" t="s">
        <v>19</v>
      </c>
      <c r="C13" s="6">
        <v>31027624</v>
      </c>
      <c r="D13" s="4"/>
      <c r="E13" s="7">
        <v>110785547881</v>
      </c>
      <c r="F13" s="7"/>
      <c r="G13" s="7">
        <v>116524890409.342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31027624</v>
      </c>
      <c r="R13" s="7"/>
      <c r="S13" s="7">
        <v>3312</v>
      </c>
      <c r="T13" s="7"/>
      <c r="U13" s="7">
        <v>110785547881</v>
      </c>
      <c r="V13" s="7"/>
      <c r="W13" s="7">
        <v>102152047918.40601</v>
      </c>
      <c r="X13" s="4"/>
      <c r="Y13" s="10">
        <v>2.6409875375323792E-2</v>
      </c>
    </row>
    <row r="14" spans="1:25">
      <c r="A14" s="1" t="s">
        <v>20</v>
      </c>
      <c r="C14" s="6">
        <v>4594855</v>
      </c>
      <c r="D14" s="4"/>
      <c r="E14" s="7">
        <v>15964634373</v>
      </c>
      <c r="F14" s="7"/>
      <c r="G14" s="7">
        <v>40239812548.327499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4594855</v>
      </c>
      <c r="R14" s="7"/>
      <c r="S14" s="7">
        <v>6650</v>
      </c>
      <c r="T14" s="7"/>
      <c r="U14" s="7">
        <v>15964634373</v>
      </c>
      <c r="V14" s="7"/>
      <c r="W14" s="7">
        <v>30373978824.787498</v>
      </c>
      <c r="X14" s="4"/>
      <c r="Y14" s="10">
        <v>7.8527353270107479E-3</v>
      </c>
    </row>
    <row r="15" spans="1:25">
      <c r="A15" s="1" t="s">
        <v>21</v>
      </c>
      <c r="C15" s="6">
        <v>374022</v>
      </c>
      <c r="D15" s="4"/>
      <c r="E15" s="7">
        <v>31527542810</v>
      </c>
      <c r="F15" s="7"/>
      <c r="G15" s="7">
        <v>34112335214.924999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374022</v>
      </c>
      <c r="R15" s="7"/>
      <c r="S15" s="7">
        <v>76400</v>
      </c>
      <c r="T15" s="7"/>
      <c r="U15" s="7">
        <v>31527542810</v>
      </c>
      <c r="V15" s="7"/>
      <c r="W15" s="7">
        <v>28405257879.240002</v>
      </c>
      <c r="X15" s="4"/>
      <c r="Y15" s="10">
        <v>7.3437521408662183E-3</v>
      </c>
    </row>
    <row r="16" spans="1:25">
      <c r="A16" s="1" t="s">
        <v>22</v>
      </c>
      <c r="C16" s="6">
        <v>1010259</v>
      </c>
      <c r="D16" s="4"/>
      <c r="E16" s="7">
        <v>24022541353</v>
      </c>
      <c r="F16" s="7"/>
      <c r="G16" s="7">
        <v>54811853599.490997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1010259</v>
      </c>
      <c r="R16" s="7"/>
      <c r="S16" s="7">
        <v>43960</v>
      </c>
      <c r="T16" s="7"/>
      <c r="U16" s="7">
        <v>24022541353</v>
      </c>
      <c r="V16" s="7"/>
      <c r="W16" s="7">
        <v>44146740275.442001</v>
      </c>
      <c r="X16" s="4"/>
      <c r="Y16" s="10">
        <v>1.1413475624419021E-2</v>
      </c>
    </row>
    <row r="17" spans="1:25">
      <c r="A17" s="1" t="s">
        <v>23</v>
      </c>
      <c r="C17" s="6">
        <v>978785</v>
      </c>
      <c r="D17" s="4"/>
      <c r="E17" s="7">
        <v>14832024855</v>
      </c>
      <c r="F17" s="7"/>
      <c r="G17" s="7">
        <v>29081811142.282501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978785</v>
      </c>
      <c r="R17" s="7"/>
      <c r="S17" s="7">
        <v>21520</v>
      </c>
      <c r="T17" s="7"/>
      <c r="U17" s="7">
        <v>14832024855</v>
      </c>
      <c r="V17" s="7"/>
      <c r="W17" s="7">
        <v>20938125653.459999</v>
      </c>
      <c r="X17" s="4"/>
      <c r="Y17" s="10">
        <v>5.4132374276278459E-3</v>
      </c>
    </row>
    <row r="18" spans="1:25">
      <c r="A18" s="1" t="s">
        <v>24</v>
      </c>
      <c r="C18" s="6">
        <v>6902856</v>
      </c>
      <c r="D18" s="4"/>
      <c r="E18" s="7">
        <v>67248893523</v>
      </c>
      <c r="F18" s="7"/>
      <c r="G18" s="7">
        <v>61207113340.655998</v>
      </c>
      <c r="H18" s="7"/>
      <c r="I18" s="7">
        <v>719526</v>
      </c>
      <c r="J18" s="7"/>
      <c r="K18" s="7">
        <v>6733657120</v>
      </c>
      <c r="L18" s="7"/>
      <c r="M18" s="7">
        <v>0</v>
      </c>
      <c r="N18" s="7"/>
      <c r="O18" s="7">
        <v>0</v>
      </c>
      <c r="P18" s="7"/>
      <c r="Q18" s="7">
        <v>7622382</v>
      </c>
      <c r="R18" s="7"/>
      <c r="S18" s="7">
        <v>8840</v>
      </c>
      <c r="T18" s="7"/>
      <c r="U18" s="7">
        <v>73982550643</v>
      </c>
      <c r="V18" s="7"/>
      <c r="W18" s="7">
        <v>66980934831.564003</v>
      </c>
      <c r="X18" s="4"/>
      <c r="Y18" s="10">
        <v>1.7316913145365875E-2</v>
      </c>
    </row>
    <row r="19" spans="1:25">
      <c r="A19" s="1" t="s">
        <v>25</v>
      </c>
      <c r="C19" s="6">
        <v>6065860</v>
      </c>
      <c r="D19" s="4"/>
      <c r="E19" s="7">
        <v>28479925252</v>
      </c>
      <c r="F19" s="7"/>
      <c r="G19" s="7">
        <v>67653998452.260002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6065860</v>
      </c>
      <c r="R19" s="7"/>
      <c r="S19" s="7">
        <v>8970</v>
      </c>
      <c r="T19" s="7"/>
      <c r="U19" s="7">
        <v>28479925252</v>
      </c>
      <c r="V19" s="7"/>
      <c r="W19" s="7">
        <v>54087020153.010002</v>
      </c>
      <c r="X19" s="4"/>
      <c r="Y19" s="10">
        <v>1.3983385460902172E-2</v>
      </c>
    </row>
    <row r="20" spans="1:25">
      <c r="A20" s="1" t="s">
        <v>26</v>
      </c>
      <c r="C20" s="6">
        <v>12719589</v>
      </c>
      <c r="D20" s="4"/>
      <c r="E20" s="7">
        <v>42730526051</v>
      </c>
      <c r="F20" s="7"/>
      <c r="G20" s="7">
        <v>72070272439.065002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12719589</v>
      </c>
      <c r="R20" s="7"/>
      <c r="S20" s="7">
        <v>5060</v>
      </c>
      <c r="T20" s="7"/>
      <c r="U20" s="7">
        <v>42730526051</v>
      </c>
      <c r="V20" s="7"/>
      <c r="W20" s="7">
        <v>63978171673.976997</v>
      </c>
      <c r="X20" s="4"/>
      <c r="Y20" s="10">
        <v>1.6540593899795494E-2</v>
      </c>
    </row>
    <row r="21" spans="1:25">
      <c r="A21" s="1" t="s">
        <v>27</v>
      </c>
      <c r="C21" s="6">
        <v>725337</v>
      </c>
      <c r="D21" s="4"/>
      <c r="E21" s="7">
        <v>7965650934</v>
      </c>
      <c r="F21" s="7"/>
      <c r="G21" s="7">
        <v>13771505776.635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725337</v>
      </c>
      <c r="R21" s="7"/>
      <c r="S21" s="7">
        <v>18660</v>
      </c>
      <c r="T21" s="7"/>
      <c r="U21" s="7">
        <v>7965650934</v>
      </c>
      <c r="V21" s="7"/>
      <c r="W21" s="7">
        <v>13454256428.900999</v>
      </c>
      <c r="X21" s="4"/>
      <c r="Y21" s="10">
        <v>3.4783956151201246E-3</v>
      </c>
    </row>
    <row r="22" spans="1:25">
      <c r="A22" s="1" t="s">
        <v>28</v>
      </c>
      <c r="C22" s="6">
        <v>2167673</v>
      </c>
      <c r="D22" s="4"/>
      <c r="E22" s="7">
        <v>4749371543</v>
      </c>
      <c r="F22" s="7"/>
      <c r="G22" s="7">
        <v>5768333600.3050499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2167673</v>
      </c>
      <c r="R22" s="7"/>
      <c r="S22" s="7">
        <v>1720</v>
      </c>
      <c r="T22" s="7"/>
      <c r="U22" s="7">
        <v>4749371543</v>
      </c>
      <c r="V22" s="7"/>
      <c r="W22" s="7">
        <v>3706213594.5180001</v>
      </c>
      <c r="X22" s="4"/>
      <c r="Y22" s="10">
        <v>9.5818577444216693E-4</v>
      </c>
    </row>
    <row r="23" spans="1:25">
      <c r="A23" s="1" t="s">
        <v>29</v>
      </c>
      <c r="C23" s="6">
        <v>530917</v>
      </c>
      <c r="D23" s="4"/>
      <c r="E23" s="7">
        <v>6361728524</v>
      </c>
      <c r="F23" s="7"/>
      <c r="G23" s="7">
        <v>14112250092.549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530917</v>
      </c>
      <c r="R23" s="7"/>
      <c r="S23" s="7">
        <v>26510</v>
      </c>
      <c r="T23" s="7"/>
      <c r="U23" s="7">
        <v>6361728524</v>
      </c>
      <c r="V23" s="7"/>
      <c r="W23" s="7">
        <v>13990865742.463499</v>
      </c>
      <c r="X23" s="4"/>
      <c r="Y23" s="10">
        <v>3.6171278812391888E-3</v>
      </c>
    </row>
    <row r="24" spans="1:25">
      <c r="A24" s="1" t="s">
        <v>30</v>
      </c>
      <c r="C24" s="6">
        <v>1091408</v>
      </c>
      <c r="D24" s="4"/>
      <c r="E24" s="7">
        <v>18284555422</v>
      </c>
      <c r="F24" s="7"/>
      <c r="G24" s="7">
        <v>22023756684.720001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1091408</v>
      </c>
      <c r="R24" s="7"/>
      <c r="S24" s="7">
        <v>17979</v>
      </c>
      <c r="T24" s="7"/>
      <c r="U24" s="7">
        <v>18284555422</v>
      </c>
      <c r="V24" s="7"/>
      <c r="W24" s="7">
        <v>19505671006.629601</v>
      </c>
      <c r="X24" s="4"/>
      <c r="Y24" s="10">
        <v>5.042897826273875E-3</v>
      </c>
    </row>
    <row r="25" spans="1:25">
      <c r="A25" s="1" t="s">
        <v>31</v>
      </c>
      <c r="C25" s="6">
        <v>3729388</v>
      </c>
      <c r="D25" s="4"/>
      <c r="E25" s="7">
        <v>46239615236</v>
      </c>
      <c r="F25" s="7"/>
      <c r="G25" s="7">
        <v>61613633110.068001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3729388</v>
      </c>
      <c r="R25" s="7"/>
      <c r="S25" s="7">
        <v>14990</v>
      </c>
      <c r="T25" s="7"/>
      <c r="U25" s="7">
        <v>46239615236</v>
      </c>
      <c r="V25" s="7"/>
      <c r="W25" s="7">
        <v>55570900139.585999</v>
      </c>
      <c r="X25" s="4"/>
      <c r="Y25" s="10">
        <v>1.4367020310285824E-2</v>
      </c>
    </row>
    <row r="26" spans="1:25">
      <c r="A26" s="1" t="s">
        <v>32</v>
      </c>
      <c r="C26" s="6">
        <v>3790276</v>
      </c>
      <c r="D26" s="4"/>
      <c r="E26" s="7">
        <v>71777198467</v>
      </c>
      <c r="F26" s="7"/>
      <c r="G26" s="7">
        <v>84397014414.720001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3790276</v>
      </c>
      <c r="R26" s="7"/>
      <c r="S26" s="7">
        <v>23000</v>
      </c>
      <c r="T26" s="7"/>
      <c r="U26" s="7">
        <v>71777198467</v>
      </c>
      <c r="V26" s="7"/>
      <c r="W26" s="7">
        <v>86657648729.399994</v>
      </c>
      <c r="X26" s="4"/>
      <c r="Y26" s="10">
        <v>2.2404031538262204E-2</v>
      </c>
    </row>
    <row r="27" spans="1:25">
      <c r="A27" s="1" t="s">
        <v>33</v>
      </c>
      <c r="C27" s="6">
        <v>185603029</v>
      </c>
      <c r="D27" s="4"/>
      <c r="E27" s="7">
        <v>95759048892</v>
      </c>
      <c r="F27" s="7"/>
      <c r="G27" s="7">
        <v>79703434502.258408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185603029</v>
      </c>
      <c r="R27" s="7"/>
      <c r="S27" s="7">
        <v>432</v>
      </c>
      <c r="T27" s="7"/>
      <c r="U27" s="7">
        <v>95759048892</v>
      </c>
      <c r="V27" s="7"/>
      <c r="W27" s="7">
        <v>79703434502.258408</v>
      </c>
      <c r="X27" s="4"/>
      <c r="Y27" s="10">
        <v>2.0606124058043976E-2</v>
      </c>
    </row>
    <row r="28" spans="1:25">
      <c r="A28" s="1" t="s">
        <v>34</v>
      </c>
      <c r="C28" s="6">
        <v>2198964</v>
      </c>
      <c r="D28" s="4"/>
      <c r="E28" s="7">
        <v>59354530771</v>
      </c>
      <c r="F28" s="7"/>
      <c r="G28" s="7">
        <v>50996584230.786003</v>
      </c>
      <c r="H28" s="7"/>
      <c r="I28" s="7">
        <v>76072</v>
      </c>
      <c r="J28" s="7"/>
      <c r="K28" s="7">
        <v>2020276554</v>
      </c>
      <c r="L28" s="7"/>
      <c r="M28" s="7">
        <v>0</v>
      </c>
      <c r="N28" s="7"/>
      <c r="O28" s="7">
        <v>0</v>
      </c>
      <c r="P28" s="7"/>
      <c r="Q28" s="7">
        <v>2275036</v>
      </c>
      <c r="R28" s="7"/>
      <c r="S28" s="7">
        <v>27550</v>
      </c>
      <c r="T28" s="7"/>
      <c r="U28" s="7">
        <v>61374807325</v>
      </c>
      <c r="V28" s="7"/>
      <c r="W28" s="7">
        <v>62304312211.290001</v>
      </c>
      <c r="X28" s="4"/>
      <c r="Y28" s="10">
        <v>1.6107842714614361E-2</v>
      </c>
    </row>
    <row r="29" spans="1:25">
      <c r="A29" s="1" t="s">
        <v>35</v>
      </c>
      <c r="C29" s="6">
        <v>14619936</v>
      </c>
      <c r="D29" s="4"/>
      <c r="E29" s="7">
        <v>14666803704</v>
      </c>
      <c r="F29" s="7"/>
      <c r="G29" s="7">
        <v>19125358753.132801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14619936</v>
      </c>
      <c r="R29" s="7"/>
      <c r="S29" s="7">
        <v>1184</v>
      </c>
      <c r="T29" s="7"/>
      <c r="U29" s="7">
        <v>14666803704</v>
      </c>
      <c r="V29" s="7"/>
      <c r="W29" s="7">
        <v>17207009698.867199</v>
      </c>
      <c r="X29" s="4"/>
      <c r="Y29" s="10">
        <v>4.4486135225800917E-3</v>
      </c>
    </row>
    <row r="30" spans="1:25">
      <c r="A30" s="1" t="s">
        <v>36</v>
      </c>
      <c r="C30" s="6">
        <v>9163348</v>
      </c>
      <c r="D30" s="4"/>
      <c r="E30" s="7">
        <v>29245765449</v>
      </c>
      <c r="F30" s="7"/>
      <c r="G30" s="7">
        <v>33493153493.9538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9163348</v>
      </c>
      <c r="R30" s="7"/>
      <c r="S30" s="7">
        <v>3228</v>
      </c>
      <c r="T30" s="7"/>
      <c r="U30" s="7">
        <v>29245765449</v>
      </c>
      <c r="V30" s="7"/>
      <c r="W30" s="7">
        <v>29403290584.3032</v>
      </c>
      <c r="X30" s="4"/>
      <c r="Y30" s="10">
        <v>7.6017784839334645E-3</v>
      </c>
    </row>
    <row r="31" spans="1:25">
      <c r="A31" s="1" t="s">
        <v>37</v>
      </c>
      <c r="C31" s="6">
        <v>2780117</v>
      </c>
      <c r="D31" s="4"/>
      <c r="E31" s="7">
        <v>6995163163</v>
      </c>
      <c r="F31" s="7"/>
      <c r="G31" s="7">
        <v>14812763628.636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2780117</v>
      </c>
      <c r="R31" s="7"/>
      <c r="S31" s="7">
        <v>5020</v>
      </c>
      <c r="T31" s="7"/>
      <c r="U31" s="7">
        <v>6995163163</v>
      </c>
      <c r="V31" s="7"/>
      <c r="W31" s="7">
        <v>13873148025.327</v>
      </c>
      <c r="X31" s="4"/>
      <c r="Y31" s="10">
        <v>3.5866937362328565E-3</v>
      </c>
    </row>
    <row r="32" spans="1:25">
      <c r="A32" s="1" t="s">
        <v>38</v>
      </c>
      <c r="C32" s="6">
        <v>3495236</v>
      </c>
      <c r="D32" s="4"/>
      <c r="E32" s="7">
        <v>25661582660</v>
      </c>
      <c r="F32" s="7"/>
      <c r="G32" s="7">
        <v>66361791504.779999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3495236</v>
      </c>
      <c r="R32" s="7"/>
      <c r="S32" s="7">
        <v>15520</v>
      </c>
      <c r="T32" s="7"/>
      <c r="U32" s="7">
        <v>25661582660</v>
      </c>
      <c r="V32" s="7"/>
      <c r="W32" s="7">
        <v>53923298646.816002</v>
      </c>
      <c r="X32" s="4"/>
      <c r="Y32" s="10">
        <v>1.3941057728243327E-2</v>
      </c>
    </row>
    <row r="33" spans="1:25">
      <c r="A33" s="1" t="s">
        <v>39</v>
      </c>
      <c r="C33" s="6">
        <v>2459911</v>
      </c>
      <c r="D33" s="4"/>
      <c r="E33" s="7">
        <v>57070602563</v>
      </c>
      <c r="F33" s="7"/>
      <c r="G33" s="7">
        <v>54187283574.828003</v>
      </c>
      <c r="H33" s="7"/>
      <c r="I33" s="7">
        <v>0</v>
      </c>
      <c r="J33" s="7"/>
      <c r="K33" s="7">
        <v>0</v>
      </c>
      <c r="L33" s="7"/>
      <c r="M33" s="7">
        <v>-195297</v>
      </c>
      <c r="N33" s="7"/>
      <c r="O33" s="7">
        <v>4471525863</v>
      </c>
      <c r="P33" s="7"/>
      <c r="Q33" s="7">
        <v>2264614</v>
      </c>
      <c r="R33" s="7"/>
      <c r="S33" s="7">
        <v>23150</v>
      </c>
      <c r="T33" s="7"/>
      <c r="U33" s="7">
        <v>52539659180</v>
      </c>
      <c r="V33" s="7"/>
      <c r="W33" s="7">
        <v>52113880506.105003</v>
      </c>
      <c r="X33" s="4"/>
      <c r="Y33" s="10">
        <v>1.347325988598962E-2</v>
      </c>
    </row>
    <row r="34" spans="1:25">
      <c r="A34" s="1" t="s">
        <v>40</v>
      </c>
      <c r="C34" s="6">
        <v>1564605</v>
      </c>
      <c r="D34" s="4"/>
      <c r="E34" s="7">
        <v>22107143717</v>
      </c>
      <c r="F34" s="7"/>
      <c r="G34" s="7">
        <v>30930163602.1717</v>
      </c>
      <c r="H34" s="7"/>
      <c r="I34" s="7">
        <v>0</v>
      </c>
      <c r="J34" s="7"/>
      <c r="K34" s="7">
        <v>0</v>
      </c>
      <c r="L34" s="7"/>
      <c r="M34" s="7">
        <v>-688427</v>
      </c>
      <c r="N34" s="7"/>
      <c r="O34" s="7">
        <v>15293894556</v>
      </c>
      <c r="P34" s="7"/>
      <c r="Q34" s="7">
        <v>876178</v>
      </c>
      <c r="R34" s="7"/>
      <c r="S34" s="7">
        <v>20070</v>
      </c>
      <c r="T34" s="7"/>
      <c r="U34" s="7">
        <v>12379989170</v>
      </c>
      <c r="V34" s="7"/>
      <c r="W34" s="7">
        <v>17480262349.862999</v>
      </c>
      <c r="X34" s="4"/>
      <c r="Y34" s="10">
        <v>4.5192588851139899E-3</v>
      </c>
    </row>
    <row r="35" spans="1:25">
      <c r="A35" s="1" t="s">
        <v>41</v>
      </c>
      <c r="C35" s="6">
        <v>2188098</v>
      </c>
      <c r="D35" s="4"/>
      <c r="E35" s="7">
        <v>43190457163</v>
      </c>
      <c r="F35" s="7"/>
      <c r="G35" s="7">
        <v>89308736221.914001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2188098</v>
      </c>
      <c r="R35" s="7"/>
      <c r="S35" s="7">
        <v>33160</v>
      </c>
      <c r="T35" s="7"/>
      <c r="U35" s="7">
        <v>43190457163</v>
      </c>
      <c r="V35" s="7"/>
      <c r="W35" s="7">
        <v>72125613568.404007</v>
      </c>
      <c r="X35" s="4"/>
      <c r="Y35" s="10">
        <v>1.8646992444358974E-2</v>
      </c>
    </row>
    <row r="36" spans="1:25">
      <c r="A36" s="1" t="s">
        <v>42</v>
      </c>
      <c r="C36" s="6">
        <v>1425518</v>
      </c>
      <c r="D36" s="4"/>
      <c r="E36" s="7">
        <v>19998022893</v>
      </c>
      <c r="F36" s="7"/>
      <c r="G36" s="7">
        <v>35709311431.080002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1425518</v>
      </c>
      <c r="R36" s="7"/>
      <c r="S36" s="7">
        <v>28100</v>
      </c>
      <c r="T36" s="7"/>
      <c r="U36" s="7">
        <v>19998022893</v>
      </c>
      <c r="V36" s="7"/>
      <c r="W36" s="7">
        <v>39818716317.989998</v>
      </c>
      <c r="X36" s="4"/>
      <c r="Y36" s="10">
        <v>1.0294530134172733E-2</v>
      </c>
    </row>
    <row r="37" spans="1:25">
      <c r="A37" s="1" t="s">
        <v>43</v>
      </c>
      <c r="C37" s="6">
        <v>2464732</v>
      </c>
      <c r="D37" s="4"/>
      <c r="E37" s="7">
        <v>133603504016</v>
      </c>
      <c r="F37" s="7"/>
      <c r="G37" s="7">
        <v>119685765358.71001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2464732</v>
      </c>
      <c r="R37" s="7"/>
      <c r="S37" s="7">
        <v>42050</v>
      </c>
      <c r="T37" s="7"/>
      <c r="U37" s="7">
        <v>133603504016</v>
      </c>
      <c r="V37" s="7"/>
      <c r="W37" s="7">
        <v>103025310815.42999</v>
      </c>
      <c r="X37" s="4"/>
      <c r="Y37" s="10">
        <v>2.6635644361362322E-2</v>
      </c>
    </row>
    <row r="38" spans="1:25">
      <c r="A38" s="1" t="s">
        <v>44</v>
      </c>
      <c r="C38" s="6">
        <v>2385410</v>
      </c>
      <c r="D38" s="4"/>
      <c r="E38" s="7">
        <v>28645746755</v>
      </c>
      <c r="F38" s="7"/>
      <c r="G38" s="7">
        <v>57241173805.470001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2385410</v>
      </c>
      <c r="R38" s="7"/>
      <c r="S38" s="7">
        <v>18420</v>
      </c>
      <c r="T38" s="7"/>
      <c r="U38" s="7">
        <v>28645746755</v>
      </c>
      <c r="V38" s="7"/>
      <c r="W38" s="7">
        <v>43677813649.410004</v>
      </c>
      <c r="X38" s="4"/>
      <c r="Y38" s="10">
        <v>1.1292241699049575E-2</v>
      </c>
    </row>
    <row r="39" spans="1:25">
      <c r="A39" s="1" t="s">
        <v>45</v>
      </c>
      <c r="C39" s="6">
        <v>2878260</v>
      </c>
      <c r="D39" s="4"/>
      <c r="E39" s="7">
        <v>39575595396</v>
      </c>
      <c r="F39" s="7"/>
      <c r="G39" s="7">
        <v>49211510871.599998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2878260</v>
      </c>
      <c r="R39" s="7"/>
      <c r="S39" s="7">
        <v>14300</v>
      </c>
      <c r="T39" s="7"/>
      <c r="U39" s="7">
        <v>39575595396</v>
      </c>
      <c r="V39" s="7"/>
      <c r="W39" s="7">
        <v>40914221247.900002</v>
      </c>
      <c r="X39" s="4"/>
      <c r="Y39" s="10">
        <v>1.0577756454756004E-2</v>
      </c>
    </row>
    <row r="40" spans="1:25">
      <c r="A40" s="1" t="s">
        <v>46</v>
      </c>
      <c r="C40" s="6">
        <v>8564346</v>
      </c>
      <c r="D40" s="4"/>
      <c r="E40" s="7">
        <v>32001159157</v>
      </c>
      <c r="F40" s="7"/>
      <c r="G40" s="7">
        <v>32121013457.124901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8564346</v>
      </c>
      <c r="R40" s="7"/>
      <c r="S40" s="7">
        <v>3040</v>
      </c>
      <c r="T40" s="7"/>
      <c r="U40" s="7">
        <v>32001159157</v>
      </c>
      <c r="V40" s="7"/>
      <c r="W40" s="7">
        <v>25880699949.551998</v>
      </c>
      <c r="X40" s="4"/>
      <c r="Y40" s="10">
        <v>6.6910656636053716E-3</v>
      </c>
    </row>
    <row r="41" spans="1:25">
      <c r="A41" s="1" t="s">
        <v>47</v>
      </c>
      <c r="C41" s="6">
        <v>856476</v>
      </c>
      <c r="D41" s="4"/>
      <c r="E41" s="7">
        <v>14272316514</v>
      </c>
      <c r="F41" s="7"/>
      <c r="G41" s="7">
        <v>11825667752.742001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856476</v>
      </c>
      <c r="R41" s="7"/>
      <c r="S41" s="7">
        <v>12860</v>
      </c>
      <c r="T41" s="7"/>
      <c r="U41" s="7">
        <v>14272316514</v>
      </c>
      <c r="V41" s="7"/>
      <c r="W41" s="7">
        <v>10948746385.908001</v>
      </c>
      <c r="X41" s="4"/>
      <c r="Y41" s="10">
        <v>2.8306336824379654E-3</v>
      </c>
    </row>
    <row r="42" spans="1:25">
      <c r="A42" s="1" t="s">
        <v>48</v>
      </c>
      <c r="C42" s="6">
        <v>2531</v>
      </c>
      <c r="D42" s="4"/>
      <c r="E42" s="7">
        <v>5997834</v>
      </c>
      <c r="F42" s="7"/>
      <c r="G42" s="7">
        <v>11356955.6427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2531</v>
      </c>
      <c r="R42" s="7"/>
      <c r="S42" s="7">
        <v>4041</v>
      </c>
      <c r="T42" s="7"/>
      <c r="U42" s="7">
        <v>5997834</v>
      </c>
      <c r="V42" s="7"/>
      <c r="W42" s="7">
        <v>10166915.76255</v>
      </c>
      <c r="X42" s="4"/>
      <c r="Y42" s="10">
        <v>2.628503135393141E-6</v>
      </c>
    </row>
    <row r="43" spans="1:25">
      <c r="A43" s="1" t="s">
        <v>49</v>
      </c>
      <c r="C43" s="6">
        <v>28883875</v>
      </c>
      <c r="D43" s="4"/>
      <c r="E43" s="7">
        <v>106079355933</v>
      </c>
      <c r="F43" s="7"/>
      <c r="G43" s="7">
        <v>162510010241.625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28883875</v>
      </c>
      <c r="R43" s="7"/>
      <c r="S43" s="7">
        <v>4960</v>
      </c>
      <c r="T43" s="7"/>
      <c r="U43" s="7">
        <v>106079355933</v>
      </c>
      <c r="V43" s="7"/>
      <c r="W43" s="7">
        <v>142411599081</v>
      </c>
      <c r="X43" s="4"/>
      <c r="Y43" s="10">
        <v>3.6818376727346128E-2</v>
      </c>
    </row>
    <row r="44" spans="1:25">
      <c r="A44" s="1" t="s">
        <v>50</v>
      </c>
      <c r="C44" s="6">
        <v>4020453</v>
      </c>
      <c r="D44" s="4"/>
      <c r="E44" s="7">
        <v>30583798252</v>
      </c>
      <c r="F44" s="7"/>
      <c r="G44" s="7">
        <v>42882780898.894501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4020453</v>
      </c>
      <c r="R44" s="7"/>
      <c r="S44" s="7">
        <v>11030</v>
      </c>
      <c r="T44" s="7"/>
      <c r="U44" s="7">
        <v>30583798252</v>
      </c>
      <c r="V44" s="7"/>
      <c r="W44" s="7">
        <v>44081740290.289497</v>
      </c>
      <c r="X44" s="4"/>
      <c r="Y44" s="10">
        <v>1.1396670856014901E-2</v>
      </c>
    </row>
    <row r="45" spans="1:25">
      <c r="A45" s="1" t="s">
        <v>51</v>
      </c>
      <c r="C45" s="6">
        <v>1371530</v>
      </c>
      <c r="D45" s="4"/>
      <c r="E45" s="7">
        <v>24482533170</v>
      </c>
      <c r="F45" s="7"/>
      <c r="G45" s="7">
        <v>44173168446.599998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1371530</v>
      </c>
      <c r="R45" s="7"/>
      <c r="S45" s="7">
        <v>29350</v>
      </c>
      <c r="T45" s="7"/>
      <c r="U45" s="7">
        <v>24482533170</v>
      </c>
      <c r="V45" s="7"/>
      <c r="W45" s="7">
        <v>40014891787.275002</v>
      </c>
      <c r="X45" s="4"/>
      <c r="Y45" s="10">
        <v>1.0345248350802624E-2</v>
      </c>
    </row>
    <row r="46" spans="1:25">
      <c r="A46" s="1" t="s">
        <v>52</v>
      </c>
      <c r="C46" s="6">
        <v>1808414</v>
      </c>
      <c r="D46" s="4"/>
      <c r="E46" s="7">
        <v>31637555845</v>
      </c>
      <c r="F46" s="7"/>
      <c r="G46" s="7">
        <v>42208914433.716003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1808414</v>
      </c>
      <c r="R46" s="7"/>
      <c r="S46" s="7">
        <v>26520</v>
      </c>
      <c r="T46" s="7"/>
      <c r="U46" s="7">
        <v>31637555845</v>
      </c>
      <c r="V46" s="7"/>
      <c r="W46" s="7">
        <v>47673782401.283997</v>
      </c>
      <c r="X46" s="4"/>
      <c r="Y46" s="10">
        <v>1.2325339310807442E-2</v>
      </c>
    </row>
    <row r="47" spans="1:25">
      <c r="A47" s="1" t="s">
        <v>53</v>
      </c>
      <c r="C47" s="6">
        <v>29520414</v>
      </c>
      <c r="D47" s="4"/>
      <c r="E47" s="7">
        <v>76469178685</v>
      </c>
      <c r="F47" s="7"/>
      <c r="G47" s="7">
        <v>68402653128.047699</v>
      </c>
      <c r="H47" s="7"/>
      <c r="I47" s="7">
        <v>3723497</v>
      </c>
      <c r="J47" s="7"/>
      <c r="K47" s="7">
        <v>8477780663</v>
      </c>
      <c r="L47" s="7"/>
      <c r="M47" s="7">
        <v>0</v>
      </c>
      <c r="N47" s="7"/>
      <c r="O47" s="7">
        <v>0</v>
      </c>
      <c r="P47" s="7"/>
      <c r="Q47" s="7">
        <v>33243911</v>
      </c>
      <c r="R47" s="7"/>
      <c r="S47" s="7">
        <v>1999</v>
      </c>
      <c r="T47" s="7"/>
      <c r="U47" s="7">
        <v>84946959348</v>
      </c>
      <c r="V47" s="7"/>
      <c r="W47" s="7">
        <v>66059173349.370499</v>
      </c>
      <c r="X47" s="4"/>
      <c r="Y47" s="10">
        <v>1.7078605579667842E-2</v>
      </c>
    </row>
    <row r="48" spans="1:25">
      <c r="A48" s="1" t="s">
        <v>54</v>
      </c>
      <c r="C48" s="6">
        <v>1628091</v>
      </c>
      <c r="D48" s="4"/>
      <c r="E48" s="7">
        <v>33123116176</v>
      </c>
      <c r="F48" s="7"/>
      <c r="G48" s="7">
        <v>56466110624.809502</v>
      </c>
      <c r="H48" s="7"/>
      <c r="I48" s="7">
        <v>0</v>
      </c>
      <c r="J48" s="7"/>
      <c r="K48" s="7">
        <v>0</v>
      </c>
      <c r="L48" s="7"/>
      <c r="M48" s="7">
        <v>-604376</v>
      </c>
      <c r="N48" s="7"/>
      <c r="O48" s="7">
        <v>20127108409</v>
      </c>
      <c r="P48" s="7"/>
      <c r="Q48" s="7">
        <v>1023715</v>
      </c>
      <c r="R48" s="7"/>
      <c r="S48" s="7">
        <v>28160</v>
      </c>
      <c r="T48" s="7"/>
      <c r="U48" s="7">
        <v>20827233169</v>
      </c>
      <c r="V48" s="7"/>
      <c r="W48" s="7">
        <v>28656288904.32</v>
      </c>
      <c r="X48" s="4"/>
      <c r="Y48" s="10">
        <v>7.4086524362866101E-3</v>
      </c>
    </row>
    <row r="49" spans="1:25">
      <c r="A49" s="1" t="s">
        <v>55</v>
      </c>
      <c r="C49" s="6">
        <v>3544351</v>
      </c>
      <c r="D49" s="4"/>
      <c r="E49" s="7">
        <v>66758467187</v>
      </c>
      <c r="F49" s="7"/>
      <c r="G49" s="7">
        <v>76313857336.173004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3544351</v>
      </c>
      <c r="R49" s="7"/>
      <c r="S49" s="7">
        <v>18880</v>
      </c>
      <c r="T49" s="7"/>
      <c r="U49" s="7">
        <v>66758467187</v>
      </c>
      <c r="V49" s="7"/>
      <c r="W49" s="7">
        <v>66519188666.064003</v>
      </c>
      <c r="X49" s="4"/>
      <c r="Y49" s="10">
        <v>1.7197535620055476E-2</v>
      </c>
    </row>
    <row r="50" spans="1:25">
      <c r="A50" s="1" t="s">
        <v>56</v>
      </c>
      <c r="C50" s="6">
        <v>3999999</v>
      </c>
      <c r="D50" s="4"/>
      <c r="E50" s="7">
        <v>14997029782</v>
      </c>
      <c r="F50" s="7"/>
      <c r="G50" s="7">
        <v>30417922395.517502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3999999</v>
      </c>
      <c r="R50" s="7"/>
      <c r="S50" s="7">
        <v>6840</v>
      </c>
      <c r="T50" s="7"/>
      <c r="U50" s="7">
        <v>14997029782</v>
      </c>
      <c r="V50" s="7"/>
      <c r="W50" s="7">
        <v>27197201200.698002</v>
      </c>
      <c r="X50" s="4"/>
      <c r="Y50" s="10">
        <v>7.0314272587247888E-3</v>
      </c>
    </row>
    <row r="51" spans="1:25">
      <c r="A51" s="1" t="s">
        <v>57</v>
      </c>
      <c r="C51" s="6">
        <v>592357</v>
      </c>
      <c r="D51" s="4"/>
      <c r="E51" s="7">
        <v>16685431553</v>
      </c>
      <c r="F51" s="7"/>
      <c r="G51" s="7">
        <v>59943146041.529999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592357</v>
      </c>
      <c r="R51" s="7"/>
      <c r="S51" s="7">
        <v>80000</v>
      </c>
      <c r="T51" s="7"/>
      <c r="U51" s="7">
        <v>16685431553</v>
      </c>
      <c r="V51" s="7"/>
      <c r="W51" s="7">
        <v>47106598068</v>
      </c>
      <c r="X51" s="4"/>
      <c r="Y51" s="10">
        <v>1.2178702333261664E-2</v>
      </c>
    </row>
    <row r="52" spans="1:25">
      <c r="A52" s="1" t="s">
        <v>58</v>
      </c>
      <c r="C52" s="6">
        <v>1499712</v>
      </c>
      <c r="D52" s="4"/>
      <c r="E52" s="7">
        <v>29813773002</v>
      </c>
      <c r="F52" s="7"/>
      <c r="G52" s="7">
        <v>51208592312.160004</v>
      </c>
      <c r="H52" s="7"/>
      <c r="I52" s="7">
        <v>0</v>
      </c>
      <c r="J52" s="7"/>
      <c r="K52" s="7">
        <v>0</v>
      </c>
      <c r="L52" s="7"/>
      <c r="M52" s="7">
        <v>-814043</v>
      </c>
      <c r="N52" s="7"/>
      <c r="O52" s="7">
        <v>28979896226</v>
      </c>
      <c r="P52" s="7"/>
      <c r="Q52" s="7">
        <v>685669</v>
      </c>
      <c r="R52" s="7"/>
      <c r="S52" s="7">
        <v>27400</v>
      </c>
      <c r="T52" s="7"/>
      <c r="U52" s="7">
        <v>13630870407</v>
      </c>
      <c r="V52" s="7"/>
      <c r="W52" s="7">
        <v>18675545982.93</v>
      </c>
      <c r="X52" s="4"/>
      <c r="Y52" s="10">
        <v>4.8282814884853696E-3</v>
      </c>
    </row>
    <row r="53" spans="1:25">
      <c r="A53" s="1" t="s">
        <v>59</v>
      </c>
      <c r="C53" s="6">
        <v>9133174</v>
      </c>
      <c r="D53" s="4"/>
      <c r="E53" s="7">
        <v>28502993753</v>
      </c>
      <c r="F53" s="7"/>
      <c r="G53" s="7">
        <v>53746683159.024002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9133174</v>
      </c>
      <c r="R53" s="7"/>
      <c r="S53" s="7">
        <v>4921</v>
      </c>
      <c r="T53" s="7"/>
      <c r="U53" s="7">
        <v>28502993753</v>
      </c>
      <c r="V53" s="7"/>
      <c r="W53" s="7">
        <v>44676930375.938698</v>
      </c>
      <c r="X53" s="4"/>
      <c r="Y53" s="10">
        <v>1.1550548299560419E-2</v>
      </c>
    </row>
    <row r="54" spans="1:25">
      <c r="A54" s="1" t="s">
        <v>60</v>
      </c>
      <c r="C54" s="6">
        <v>1542857</v>
      </c>
      <c r="D54" s="4"/>
      <c r="E54" s="7">
        <v>24399026027</v>
      </c>
      <c r="F54" s="7"/>
      <c r="G54" s="7">
        <v>28511055445.801498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1542857</v>
      </c>
      <c r="R54" s="7"/>
      <c r="S54" s="7">
        <v>16920</v>
      </c>
      <c r="T54" s="7"/>
      <c r="U54" s="7">
        <v>24399026027</v>
      </c>
      <c r="V54" s="7"/>
      <c r="W54" s="7">
        <v>25949814854.382</v>
      </c>
      <c r="X54" s="4"/>
      <c r="Y54" s="10">
        <v>6.7089342825937615E-3</v>
      </c>
    </row>
    <row r="55" spans="1:25">
      <c r="A55" s="1" t="s">
        <v>61</v>
      </c>
      <c r="C55" s="6">
        <v>1639671</v>
      </c>
      <c r="D55" s="4"/>
      <c r="E55" s="7">
        <v>24176679307</v>
      </c>
      <c r="F55" s="7"/>
      <c r="G55" s="7">
        <v>45230140072.012497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1639671</v>
      </c>
      <c r="R55" s="7"/>
      <c r="S55" s="7">
        <v>31130</v>
      </c>
      <c r="T55" s="7"/>
      <c r="U55" s="7">
        <v>24176679307</v>
      </c>
      <c r="V55" s="7"/>
      <c r="W55" s="7">
        <v>50739252628.531502</v>
      </c>
      <c r="X55" s="4"/>
      <c r="Y55" s="10">
        <v>1.3117870525972485E-2</v>
      </c>
    </row>
    <row r="56" spans="1:25">
      <c r="A56" s="1" t="s">
        <v>62</v>
      </c>
      <c r="C56" s="6">
        <v>1085883</v>
      </c>
      <c r="D56" s="4"/>
      <c r="E56" s="7">
        <v>35087173368</v>
      </c>
      <c r="F56" s="7"/>
      <c r="G56" s="7">
        <v>37585473905.943001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1085883</v>
      </c>
      <c r="R56" s="7"/>
      <c r="S56" s="7">
        <v>31320</v>
      </c>
      <c r="T56" s="7"/>
      <c r="U56" s="7">
        <v>35087173368</v>
      </c>
      <c r="V56" s="7"/>
      <c r="W56" s="7">
        <v>33807496919.417999</v>
      </c>
      <c r="X56" s="4"/>
      <c r="Y56" s="10">
        <v>8.7404197819571684E-3</v>
      </c>
    </row>
    <row r="57" spans="1:25">
      <c r="A57" s="1" t="s">
        <v>63</v>
      </c>
      <c r="C57" s="6">
        <v>0</v>
      </c>
      <c r="D57" s="4"/>
      <c r="E57" s="7">
        <v>0</v>
      </c>
      <c r="F57" s="7"/>
      <c r="G57" s="7">
        <v>0</v>
      </c>
      <c r="H57" s="7"/>
      <c r="I57" s="7">
        <v>11329745</v>
      </c>
      <c r="J57" s="7"/>
      <c r="K57" s="7">
        <v>48178947223</v>
      </c>
      <c r="L57" s="7"/>
      <c r="M57" s="7">
        <v>0</v>
      </c>
      <c r="N57" s="7"/>
      <c r="O57" s="7">
        <v>0</v>
      </c>
      <c r="P57" s="7"/>
      <c r="Q57" s="7">
        <v>11329745</v>
      </c>
      <c r="R57" s="7"/>
      <c r="S57" s="7">
        <v>4384</v>
      </c>
      <c r="T57" s="7"/>
      <c r="U57" s="7">
        <v>48178947223</v>
      </c>
      <c r="V57" s="7"/>
      <c r="W57" s="7">
        <v>49374067947.624001</v>
      </c>
      <c r="X57" s="4"/>
      <c r="Y57" s="10">
        <v>1.2764922562404817E-2</v>
      </c>
    </row>
    <row r="58" spans="1:25">
      <c r="A58" s="1" t="s">
        <v>64</v>
      </c>
      <c r="C58" s="6">
        <v>0</v>
      </c>
      <c r="D58" s="4"/>
      <c r="E58" s="7">
        <v>0</v>
      </c>
      <c r="F58" s="7"/>
      <c r="G58" s="7">
        <v>0</v>
      </c>
      <c r="H58" s="7"/>
      <c r="I58" s="7">
        <v>5601819</v>
      </c>
      <c r="J58" s="7"/>
      <c r="K58" s="7">
        <v>59249520148</v>
      </c>
      <c r="L58" s="7"/>
      <c r="M58" s="7">
        <v>0</v>
      </c>
      <c r="N58" s="7"/>
      <c r="O58" s="7">
        <v>0</v>
      </c>
      <c r="P58" s="7"/>
      <c r="Q58" s="7">
        <v>5601819</v>
      </c>
      <c r="R58" s="7"/>
      <c r="S58" s="7">
        <v>10800</v>
      </c>
      <c r="T58" s="7"/>
      <c r="U58" s="7">
        <v>59249520148</v>
      </c>
      <c r="V58" s="7"/>
      <c r="W58" s="7">
        <v>60139672311.059998</v>
      </c>
      <c r="X58" s="4"/>
      <c r="Y58" s="10">
        <v>1.5548207629831799E-2</v>
      </c>
    </row>
    <row r="59" spans="1:25">
      <c r="A59" s="1" t="s">
        <v>65</v>
      </c>
      <c r="C59" s="6">
        <v>0</v>
      </c>
      <c r="D59" s="4"/>
      <c r="E59" s="7">
        <v>0</v>
      </c>
      <c r="F59" s="7"/>
      <c r="G59" s="7">
        <v>0</v>
      </c>
      <c r="H59" s="7"/>
      <c r="I59" s="7">
        <v>1125000</v>
      </c>
      <c r="J59" s="7"/>
      <c r="K59" s="7">
        <v>12398622736</v>
      </c>
      <c r="L59" s="7"/>
      <c r="M59" s="7">
        <v>-1125000</v>
      </c>
      <c r="N59" s="7"/>
      <c r="O59" s="7">
        <v>14181196063</v>
      </c>
      <c r="P59" s="7"/>
      <c r="Q59" s="7">
        <v>0</v>
      </c>
      <c r="R59" s="7"/>
      <c r="S59" s="7">
        <v>0</v>
      </c>
      <c r="T59" s="7"/>
      <c r="U59" s="7">
        <v>0</v>
      </c>
      <c r="V59" s="7"/>
      <c r="W59" s="7">
        <v>0</v>
      </c>
      <c r="X59" s="4"/>
      <c r="Y59" s="10">
        <v>0</v>
      </c>
    </row>
    <row r="60" spans="1:25" ht="24.75" thickBot="1">
      <c r="C60" s="4"/>
      <c r="D60" s="4"/>
      <c r="E60" s="9">
        <f>SUM(E9:E59)</f>
        <v>1878796964638</v>
      </c>
      <c r="F60" s="4"/>
      <c r="G60" s="9">
        <f>SUM(G9:G59)</f>
        <v>2453637693712.1143</v>
      </c>
      <c r="H60" s="4"/>
      <c r="I60" s="4"/>
      <c r="J60" s="4"/>
      <c r="K60" s="9">
        <f>SUM(K9:K59)</f>
        <v>148175701955</v>
      </c>
      <c r="L60" s="4"/>
      <c r="M60" s="4"/>
      <c r="N60" s="4"/>
      <c r="O60" s="9">
        <f>SUM(O9:O59)</f>
        <v>88420432705</v>
      </c>
      <c r="P60" s="4"/>
      <c r="Q60" s="4"/>
      <c r="R60" s="4"/>
      <c r="S60" s="4"/>
      <c r="T60" s="4"/>
      <c r="U60" s="9">
        <f>SUM(SUM(U9:U59))</f>
        <v>1967474755698</v>
      </c>
      <c r="V60" s="4"/>
      <c r="W60" s="9">
        <f>SUM(W9:W59)</f>
        <v>2264094961422.0073</v>
      </c>
      <c r="X60" s="4"/>
      <c r="Y60" s="11">
        <f>SUM(Y9:Y59)</f>
        <v>0.58534769480896365</v>
      </c>
    </row>
    <row r="61" spans="1:25" ht="24.75" thickTop="1"/>
    <row r="62" spans="1:25">
      <c r="Y62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3"/>
  <sheetViews>
    <sheetView rightToLeft="1" topLeftCell="H25" workbookViewId="0">
      <selection activeCell="O17" sqref="O17"/>
    </sheetView>
  </sheetViews>
  <sheetFormatPr defaultRowHeight="24"/>
  <cols>
    <col min="1" max="1" width="3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.28515625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6" spans="1:37" ht="24.75">
      <c r="A6" s="16" t="s">
        <v>67</v>
      </c>
      <c r="B6" s="16" t="s">
        <v>67</v>
      </c>
      <c r="C6" s="16" t="s">
        <v>67</v>
      </c>
      <c r="D6" s="16" t="s">
        <v>67</v>
      </c>
      <c r="E6" s="16" t="s">
        <v>67</v>
      </c>
      <c r="F6" s="16" t="s">
        <v>67</v>
      </c>
      <c r="G6" s="16" t="s">
        <v>67</v>
      </c>
      <c r="H6" s="16" t="s">
        <v>67</v>
      </c>
      <c r="I6" s="16" t="s">
        <v>67</v>
      </c>
      <c r="J6" s="16" t="s">
        <v>67</v>
      </c>
      <c r="K6" s="16" t="s">
        <v>67</v>
      </c>
      <c r="L6" s="16" t="s">
        <v>67</v>
      </c>
      <c r="M6" s="16" t="s">
        <v>67</v>
      </c>
      <c r="O6" s="16" t="s">
        <v>218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4.75">
      <c r="A7" s="15" t="s">
        <v>68</v>
      </c>
      <c r="C7" s="15" t="s">
        <v>69</v>
      </c>
      <c r="E7" s="15" t="s">
        <v>70</v>
      </c>
      <c r="G7" s="15" t="s">
        <v>71</v>
      </c>
      <c r="I7" s="15" t="s">
        <v>72</v>
      </c>
      <c r="K7" s="15" t="s">
        <v>73</v>
      </c>
      <c r="M7" s="15" t="s">
        <v>66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74</v>
      </c>
      <c r="AG7" s="15" t="s">
        <v>8</v>
      </c>
      <c r="AI7" s="15" t="s">
        <v>9</v>
      </c>
      <c r="AK7" s="15" t="s">
        <v>13</v>
      </c>
    </row>
    <row r="8" spans="1:37" ht="24.75">
      <c r="A8" s="16" t="s">
        <v>68</v>
      </c>
      <c r="C8" s="16" t="s">
        <v>69</v>
      </c>
      <c r="E8" s="16" t="s">
        <v>70</v>
      </c>
      <c r="G8" s="16" t="s">
        <v>71</v>
      </c>
      <c r="I8" s="16" t="s">
        <v>72</v>
      </c>
      <c r="K8" s="16" t="s">
        <v>73</v>
      </c>
      <c r="M8" s="16" t="s">
        <v>66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74</v>
      </c>
      <c r="AG8" s="16" t="s">
        <v>8</v>
      </c>
      <c r="AI8" s="16" t="s">
        <v>9</v>
      </c>
      <c r="AK8" s="16" t="s">
        <v>13</v>
      </c>
    </row>
    <row r="9" spans="1:37">
      <c r="A9" s="1" t="s">
        <v>75</v>
      </c>
      <c r="C9" s="4" t="s">
        <v>76</v>
      </c>
      <c r="D9" s="4"/>
      <c r="E9" s="4" t="s">
        <v>76</v>
      </c>
      <c r="F9" s="4"/>
      <c r="G9" s="4" t="s">
        <v>77</v>
      </c>
      <c r="H9" s="4"/>
      <c r="I9" s="4" t="s">
        <v>78</v>
      </c>
      <c r="J9" s="4"/>
      <c r="K9" s="6">
        <v>0</v>
      </c>
      <c r="L9" s="4"/>
      <c r="M9" s="6">
        <v>0</v>
      </c>
      <c r="N9" s="4"/>
      <c r="O9" s="6">
        <v>400</v>
      </c>
      <c r="P9" s="4"/>
      <c r="Q9" s="6">
        <v>248845095</v>
      </c>
      <c r="R9" s="4"/>
      <c r="S9" s="6">
        <v>277149757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400</v>
      </c>
      <c r="AD9" s="6"/>
      <c r="AE9" s="6">
        <v>716780</v>
      </c>
      <c r="AF9" s="4"/>
      <c r="AG9" s="6">
        <v>248845095</v>
      </c>
      <c r="AH9" s="4"/>
      <c r="AI9" s="6">
        <v>286660033</v>
      </c>
      <c r="AK9" s="10">
        <v>7.4111639471616565E-5</v>
      </c>
    </row>
    <row r="10" spans="1:37">
      <c r="A10" s="1" t="s">
        <v>79</v>
      </c>
      <c r="C10" s="4" t="s">
        <v>76</v>
      </c>
      <c r="D10" s="4"/>
      <c r="E10" s="4" t="s">
        <v>76</v>
      </c>
      <c r="F10" s="4"/>
      <c r="G10" s="4" t="s">
        <v>80</v>
      </c>
      <c r="H10" s="4"/>
      <c r="I10" s="4" t="s">
        <v>81</v>
      </c>
      <c r="J10" s="4"/>
      <c r="K10" s="6">
        <v>0</v>
      </c>
      <c r="L10" s="4"/>
      <c r="M10" s="6">
        <v>0</v>
      </c>
      <c r="N10" s="4"/>
      <c r="O10" s="6">
        <v>71780</v>
      </c>
      <c r="P10" s="4"/>
      <c r="Q10" s="6">
        <v>38765641362</v>
      </c>
      <c r="R10" s="4"/>
      <c r="S10" s="6">
        <v>44382141878</v>
      </c>
      <c r="T10" s="4"/>
      <c r="U10" s="6">
        <v>0</v>
      </c>
      <c r="V10" s="4"/>
      <c r="W10" s="6">
        <v>0</v>
      </c>
      <c r="X10" s="4"/>
      <c r="Y10" s="6">
        <v>47800</v>
      </c>
      <c r="Z10" s="4"/>
      <c r="AA10" s="6">
        <v>30012959165</v>
      </c>
      <c r="AB10" s="4"/>
      <c r="AC10" s="6">
        <v>23980</v>
      </c>
      <c r="AD10" s="6"/>
      <c r="AE10" s="6">
        <v>634180</v>
      </c>
      <c r="AF10" s="4"/>
      <c r="AG10" s="6">
        <v>12950683754</v>
      </c>
      <c r="AH10" s="4"/>
      <c r="AI10" s="6">
        <v>15204880015</v>
      </c>
      <c r="AK10" s="10">
        <v>3.9309930096912667E-3</v>
      </c>
    </row>
    <row r="11" spans="1:37">
      <c r="A11" s="1" t="s">
        <v>82</v>
      </c>
      <c r="C11" s="4" t="s">
        <v>76</v>
      </c>
      <c r="D11" s="4"/>
      <c r="E11" s="4" t="s">
        <v>76</v>
      </c>
      <c r="F11" s="4"/>
      <c r="G11" s="4" t="s">
        <v>83</v>
      </c>
      <c r="H11" s="4"/>
      <c r="I11" s="4" t="s">
        <v>84</v>
      </c>
      <c r="J11" s="4"/>
      <c r="K11" s="6">
        <v>0</v>
      </c>
      <c r="L11" s="4"/>
      <c r="M11" s="6">
        <v>0</v>
      </c>
      <c r="N11" s="4"/>
      <c r="O11" s="6">
        <v>23100</v>
      </c>
      <c r="P11" s="4"/>
      <c r="Q11" s="6">
        <v>14554530496</v>
      </c>
      <c r="R11" s="4"/>
      <c r="S11" s="6">
        <v>16418813550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23100</v>
      </c>
      <c r="AD11" s="6"/>
      <c r="AE11" s="6">
        <v>725000</v>
      </c>
      <c r="AF11" s="4"/>
      <c r="AG11" s="6">
        <v>14554530496</v>
      </c>
      <c r="AH11" s="4"/>
      <c r="AI11" s="6">
        <v>16744464515</v>
      </c>
      <c r="AK11" s="10">
        <v>4.3290294230900229E-3</v>
      </c>
    </row>
    <row r="12" spans="1:37">
      <c r="A12" s="1" t="s">
        <v>85</v>
      </c>
      <c r="C12" s="4" t="s">
        <v>76</v>
      </c>
      <c r="D12" s="4"/>
      <c r="E12" s="4" t="s">
        <v>76</v>
      </c>
      <c r="F12" s="4"/>
      <c r="G12" s="4" t="s">
        <v>86</v>
      </c>
      <c r="H12" s="4"/>
      <c r="I12" s="4" t="s">
        <v>87</v>
      </c>
      <c r="J12" s="4"/>
      <c r="K12" s="6">
        <v>0</v>
      </c>
      <c r="L12" s="4"/>
      <c r="M12" s="6">
        <v>0</v>
      </c>
      <c r="N12" s="4"/>
      <c r="O12" s="6">
        <v>54500</v>
      </c>
      <c r="P12" s="4"/>
      <c r="Q12" s="6">
        <v>40640958822</v>
      </c>
      <c r="R12" s="4"/>
      <c r="S12" s="6">
        <v>50250790393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54500</v>
      </c>
      <c r="AD12" s="6"/>
      <c r="AE12" s="6">
        <v>943380</v>
      </c>
      <c r="AF12" s="4"/>
      <c r="AG12" s="6">
        <v>40640958822</v>
      </c>
      <c r="AH12" s="4"/>
      <c r="AI12" s="6">
        <v>51404891174</v>
      </c>
      <c r="AK12" s="10">
        <v>1.3289961359088982E-2</v>
      </c>
    </row>
    <row r="13" spans="1:37">
      <c r="A13" s="1" t="s">
        <v>88</v>
      </c>
      <c r="C13" s="4" t="s">
        <v>76</v>
      </c>
      <c r="D13" s="4"/>
      <c r="E13" s="4" t="s">
        <v>76</v>
      </c>
      <c r="F13" s="4"/>
      <c r="G13" s="4" t="s">
        <v>89</v>
      </c>
      <c r="H13" s="4"/>
      <c r="I13" s="4" t="s">
        <v>90</v>
      </c>
      <c r="J13" s="4"/>
      <c r="K13" s="6">
        <v>0</v>
      </c>
      <c r="L13" s="4"/>
      <c r="M13" s="6">
        <v>0</v>
      </c>
      <c r="N13" s="4"/>
      <c r="O13" s="6">
        <v>13200</v>
      </c>
      <c r="P13" s="4"/>
      <c r="Q13" s="6">
        <v>9686585507</v>
      </c>
      <c r="R13" s="4"/>
      <c r="S13" s="6">
        <v>11932748797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4"/>
      <c r="AC13" s="6">
        <v>13200</v>
      </c>
      <c r="AD13" s="6"/>
      <c r="AE13" s="6">
        <v>926680</v>
      </c>
      <c r="AF13" s="4"/>
      <c r="AG13" s="6">
        <v>9686585507</v>
      </c>
      <c r="AH13" s="4"/>
      <c r="AI13" s="6">
        <v>12229958918</v>
      </c>
      <c r="AK13" s="10">
        <v>3.1618719100736932E-3</v>
      </c>
    </row>
    <row r="14" spans="1:37">
      <c r="A14" s="1" t="s">
        <v>91</v>
      </c>
      <c r="C14" s="4" t="s">
        <v>76</v>
      </c>
      <c r="D14" s="4"/>
      <c r="E14" s="4" t="s">
        <v>76</v>
      </c>
      <c r="F14" s="4"/>
      <c r="G14" s="4" t="s">
        <v>92</v>
      </c>
      <c r="H14" s="4"/>
      <c r="I14" s="4" t="s">
        <v>93</v>
      </c>
      <c r="J14" s="4"/>
      <c r="K14" s="6">
        <v>0</v>
      </c>
      <c r="L14" s="4"/>
      <c r="M14" s="6">
        <v>0</v>
      </c>
      <c r="N14" s="4"/>
      <c r="O14" s="6">
        <v>15000</v>
      </c>
      <c r="P14" s="4"/>
      <c r="Q14" s="6">
        <v>10697088493</v>
      </c>
      <c r="R14" s="4"/>
      <c r="S14" s="6">
        <v>13209605325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4"/>
      <c r="AC14" s="6">
        <v>15000</v>
      </c>
      <c r="AD14" s="6"/>
      <c r="AE14" s="6">
        <v>900960</v>
      </c>
      <c r="AF14" s="4"/>
      <c r="AG14" s="6">
        <v>10697088493</v>
      </c>
      <c r="AH14" s="4"/>
      <c r="AI14" s="6">
        <v>13511950515</v>
      </c>
      <c r="AK14" s="10">
        <v>3.4933115532223631E-3</v>
      </c>
    </row>
    <row r="15" spans="1:37">
      <c r="A15" s="1" t="s">
        <v>94</v>
      </c>
      <c r="C15" s="4" t="s">
        <v>76</v>
      </c>
      <c r="D15" s="4"/>
      <c r="E15" s="4" t="s">
        <v>76</v>
      </c>
      <c r="F15" s="4"/>
      <c r="G15" s="4" t="s">
        <v>95</v>
      </c>
      <c r="H15" s="4"/>
      <c r="I15" s="4" t="s">
        <v>96</v>
      </c>
      <c r="J15" s="4"/>
      <c r="K15" s="6">
        <v>0</v>
      </c>
      <c r="L15" s="4"/>
      <c r="M15" s="6">
        <v>0</v>
      </c>
      <c r="N15" s="4"/>
      <c r="O15" s="6">
        <v>90132</v>
      </c>
      <c r="P15" s="4"/>
      <c r="Q15" s="6">
        <v>56067122101</v>
      </c>
      <c r="R15" s="4"/>
      <c r="S15" s="6">
        <v>65820480675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4"/>
      <c r="AC15" s="6">
        <v>90132</v>
      </c>
      <c r="AD15" s="6"/>
      <c r="AE15" s="6">
        <v>751680</v>
      </c>
      <c r="AF15" s="4"/>
      <c r="AG15" s="6">
        <v>56067122101</v>
      </c>
      <c r="AH15" s="4"/>
      <c r="AI15" s="6">
        <v>67738141996</v>
      </c>
      <c r="AK15" s="10">
        <v>1.7512677667502821E-2</v>
      </c>
    </row>
    <row r="16" spans="1:37">
      <c r="A16" s="1" t="s">
        <v>97</v>
      </c>
      <c r="C16" s="4" t="s">
        <v>76</v>
      </c>
      <c r="D16" s="4"/>
      <c r="E16" s="4" t="s">
        <v>76</v>
      </c>
      <c r="F16" s="4"/>
      <c r="G16" s="4" t="s">
        <v>95</v>
      </c>
      <c r="H16" s="4"/>
      <c r="I16" s="4" t="s">
        <v>98</v>
      </c>
      <c r="J16" s="4"/>
      <c r="K16" s="6">
        <v>0</v>
      </c>
      <c r="L16" s="4"/>
      <c r="M16" s="6">
        <v>0</v>
      </c>
      <c r="N16" s="4"/>
      <c r="O16" s="6">
        <v>36825</v>
      </c>
      <c r="P16" s="4"/>
      <c r="Q16" s="6">
        <v>22417814748</v>
      </c>
      <c r="R16" s="4"/>
      <c r="S16" s="6">
        <v>25923046596</v>
      </c>
      <c r="T16" s="4"/>
      <c r="U16" s="6">
        <v>0</v>
      </c>
      <c r="V16" s="4"/>
      <c r="W16" s="6">
        <v>0</v>
      </c>
      <c r="X16" s="4"/>
      <c r="Y16" s="6">
        <v>0</v>
      </c>
      <c r="Z16" s="4"/>
      <c r="AA16" s="6">
        <v>0</v>
      </c>
      <c r="AB16" s="4"/>
      <c r="AC16" s="6">
        <v>36825</v>
      </c>
      <c r="AD16" s="6"/>
      <c r="AE16" s="6">
        <v>724620</v>
      </c>
      <c r="AF16" s="4"/>
      <c r="AG16" s="6">
        <v>22417814748</v>
      </c>
      <c r="AH16" s="4"/>
      <c r="AI16" s="6">
        <v>26679295001</v>
      </c>
      <c r="AK16" s="10">
        <v>6.8975304013553021E-3</v>
      </c>
    </row>
    <row r="17" spans="1:37">
      <c r="A17" s="1" t="s">
        <v>99</v>
      </c>
      <c r="C17" s="4" t="s">
        <v>76</v>
      </c>
      <c r="D17" s="4"/>
      <c r="E17" s="4" t="s">
        <v>76</v>
      </c>
      <c r="F17" s="4"/>
      <c r="G17" s="4" t="s">
        <v>95</v>
      </c>
      <c r="H17" s="4"/>
      <c r="I17" s="4" t="s">
        <v>100</v>
      </c>
      <c r="J17" s="4"/>
      <c r="K17" s="6">
        <v>0</v>
      </c>
      <c r="L17" s="4"/>
      <c r="M17" s="6">
        <v>0</v>
      </c>
      <c r="N17" s="4"/>
      <c r="O17" s="6">
        <v>14300</v>
      </c>
      <c r="P17" s="4"/>
      <c r="Q17" s="6">
        <v>9904118776</v>
      </c>
      <c r="R17" s="4"/>
      <c r="S17" s="6">
        <v>11298669744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4"/>
      <c r="AC17" s="6">
        <v>14300</v>
      </c>
      <c r="AD17" s="6"/>
      <c r="AE17" s="6">
        <v>817330</v>
      </c>
      <c r="AF17" s="4"/>
      <c r="AG17" s="6">
        <v>9904118776</v>
      </c>
      <c r="AH17" s="4"/>
      <c r="AI17" s="6">
        <v>11685700582</v>
      </c>
      <c r="AK17" s="10">
        <v>3.0211621042632196E-3</v>
      </c>
    </row>
    <row r="18" spans="1:37">
      <c r="A18" s="1" t="s">
        <v>101</v>
      </c>
      <c r="C18" s="4" t="s">
        <v>76</v>
      </c>
      <c r="D18" s="4"/>
      <c r="E18" s="4" t="s">
        <v>76</v>
      </c>
      <c r="F18" s="4"/>
      <c r="G18" s="4" t="s">
        <v>102</v>
      </c>
      <c r="H18" s="4"/>
      <c r="I18" s="4" t="s">
        <v>103</v>
      </c>
      <c r="J18" s="4"/>
      <c r="K18" s="6">
        <v>0</v>
      </c>
      <c r="L18" s="4"/>
      <c r="M18" s="6">
        <v>0</v>
      </c>
      <c r="N18" s="4"/>
      <c r="O18" s="6">
        <v>132300</v>
      </c>
      <c r="P18" s="4"/>
      <c r="Q18" s="6">
        <v>91620125135</v>
      </c>
      <c r="R18" s="4"/>
      <c r="S18" s="6">
        <v>102254654983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4"/>
      <c r="AC18" s="6">
        <v>132300</v>
      </c>
      <c r="AD18" s="6"/>
      <c r="AE18" s="6">
        <v>796050</v>
      </c>
      <c r="AF18" s="4"/>
      <c r="AG18" s="6">
        <v>91620125135</v>
      </c>
      <c r="AH18" s="4"/>
      <c r="AI18" s="6">
        <v>105298326218</v>
      </c>
      <c r="AK18" s="10">
        <v>2.722329830204508E-2</v>
      </c>
    </row>
    <row r="19" spans="1:37">
      <c r="A19" s="1" t="s">
        <v>104</v>
      </c>
      <c r="C19" s="4" t="s">
        <v>76</v>
      </c>
      <c r="D19" s="4"/>
      <c r="E19" s="4" t="s">
        <v>76</v>
      </c>
      <c r="F19" s="4"/>
      <c r="G19" s="4" t="s">
        <v>95</v>
      </c>
      <c r="H19" s="4"/>
      <c r="I19" s="4" t="s">
        <v>98</v>
      </c>
      <c r="J19" s="4"/>
      <c r="K19" s="6">
        <v>0</v>
      </c>
      <c r="L19" s="4"/>
      <c r="M19" s="6">
        <v>0</v>
      </c>
      <c r="N19" s="4"/>
      <c r="O19" s="6">
        <v>16</v>
      </c>
      <c r="P19" s="4"/>
      <c r="Q19" s="6">
        <v>10221039</v>
      </c>
      <c r="R19" s="4"/>
      <c r="S19" s="6">
        <v>12099406</v>
      </c>
      <c r="T19" s="4"/>
      <c r="U19" s="6">
        <v>0</v>
      </c>
      <c r="V19" s="4"/>
      <c r="W19" s="6">
        <v>0</v>
      </c>
      <c r="X19" s="4"/>
      <c r="Y19" s="6">
        <v>0</v>
      </c>
      <c r="Z19" s="4"/>
      <c r="AA19" s="6">
        <v>0</v>
      </c>
      <c r="AB19" s="4"/>
      <c r="AC19" s="6">
        <v>16</v>
      </c>
      <c r="AD19" s="6"/>
      <c r="AE19" s="6">
        <v>779690</v>
      </c>
      <c r="AF19" s="4"/>
      <c r="AG19" s="6">
        <v>10221039</v>
      </c>
      <c r="AH19" s="4"/>
      <c r="AI19" s="6">
        <v>12472778</v>
      </c>
      <c r="AK19" s="10">
        <v>3.2246491311382456E-6</v>
      </c>
    </row>
    <row r="20" spans="1:37">
      <c r="A20" s="1" t="s">
        <v>105</v>
      </c>
      <c r="C20" s="4" t="s">
        <v>76</v>
      </c>
      <c r="D20" s="4"/>
      <c r="E20" s="4" t="s">
        <v>76</v>
      </c>
      <c r="F20" s="4"/>
      <c r="G20" s="4" t="s">
        <v>95</v>
      </c>
      <c r="H20" s="4"/>
      <c r="I20" s="4" t="s">
        <v>106</v>
      </c>
      <c r="J20" s="4"/>
      <c r="K20" s="6">
        <v>0</v>
      </c>
      <c r="L20" s="4"/>
      <c r="M20" s="6">
        <v>0</v>
      </c>
      <c r="N20" s="4"/>
      <c r="O20" s="6">
        <v>9600</v>
      </c>
      <c r="P20" s="4"/>
      <c r="Q20" s="6">
        <v>6433039772</v>
      </c>
      <c r="R20" s="4"/>
      <c r="S20" s="6">
        <v>7115862016</v>
      </c>
      <c r="T20" s="4"/>
      <c r="U20" s="6">
        <v>0</v>
      </c>
      <c r="V20" s="4"/>
      <c r="W20" s="6">
        <v>0</v>
      </c>
      <c r="X20" s="4"/>
      <c r="Y20" s="6">
        <v>0</v>
      </c>
      <c r="Z20" s="4"/>
      <c r="AA20" s="6">
        <v>0</v>
      </c>
      <c r="AB20" s="4"/>
      <c r="AC20" s="6">
        <v>9600</v>
      </c>
      <c r="AD20" s="6"/>
      <c r="AE20" s="6">
        <v>764660</v>
      </c>
      <c r="AF20" s="4"/>
      <c r="AG20" s="6">
        <v>6433039772</v>
      </c>
      <c r="AH20" s="4"/>
      <c r="AI20" s="6">
        <v>7339405491</v>
      </c>
      <c r="AK20" s="10">
        <v>1.8974928872801567E-3</v>
      </c>
    </row>
    <row r="21" spans="1:37">
      <c r="A21" s="1" t="s">
        <v>107</v>
      </c>
      <c r="C21" s="4" t="s">
        <v>76</v>
      </c>
      <c r="D21" s="4"/>
      <c r="E21" s="4" t="s">
        <v>76</v>
      </c>
      <c r="F21" s="4"/>
      <c r="G21" s="4" t="s">
        <v>108</v>
      </c>
      <c r="H21" s="4"/>
      <c r="I21" s="4" t="s">
        <v>109</v>
      </c>
      <c r="J21" s="4"/>
      <c r="K21" s="6">
        <v>0</v>
      </c>
      <c r="L21" s="4"/>
      <c r="M21" s="6">
        <v>0</v>
      </c>
      <c r="N21" s="4"/>
      <c r="O21" s="6">
        <v>112600</v>
      </c>
      <c r="P21" s="4"/>
      <c r="Q21" s="6">
        <v>69051880363</v>
      </c>
      <c r="R21" s="4"/>
      <c r="S21" s="6">
        <v>81075318434</v>
      </c>
      <c r="T21" s="4"/>
      <c r="U21" s="6">
        <v>0</v>
      </c>
      <c r="V21" s="4"/>
      <c r="W21" s="6">
        <v>0</v>
      </c>
      <c r="X21" s="4"/>
      <c r="Y21" s="6">
        <v>0</v>
      </c>
      <c r="Z21" s="4"/>
      <c r="AA21" s="6">
        <v>0</v>
      </c>
      <c r="AB21" s="4"/>
      <c r="AC21" s="6">
        <v>112600</v>
      </c>
      <c r="AD21" s="6"/>
      <c r="AE21" s="6">
        <v>739950</v>
      </c>
      <c r="AF21" s="4"/>
      <c r="AG21" s="6">
        <v>69051880363</v>
      </c>
      <c r="AH21" s="4"/>
      <c r="AI21" s="6">
        <v>83303268545</v>
      </c>
      <c r="AK21" s="10">
        <v>2.1536806999580219E-2</v>
      </c>
    </row>
    <row r="22" spans="1:37">
      <c r="A22" s="1" t="s">
        <v>110</v>
      </c>
      <c r="C22" s="4" t="s">
        <v>76</v>
      </c>
      <c r="D22" s="4"/>
      <c r="E22" s="4" t="s">
        <v>76</v>
      </c>
      <c r="F22" s="4"/>
      <c r="G22" s="4" t="s">
        <v>111</v>
      </c>
      <c r="H22" s="4"/>
      <c r="I22" s="4" t="s">
        <v>112</v>
      </c>
      <c r="J22" s="4"/>
      <c r="K22" s="6">
        <v>0</v>
      </c>
      <c r="L22" s="4"/>
      <c r="M22" s="6">
        <v>0</v>
      </c>
      <c r="N22" s="4"/>
      <c r="O22" s="6">
        <v>110120</v>
      </c>
      <c r="P22" s="4"/>
      <c r="Q22" s="6">
        <v>93601648973</v>
      </c>
      <c r="R22" s="4"/>
      <c r="S22" s="6">
        <v>105587040079</v>
      </c>
      <c r="T22" s="4"/>
      <c r="U22" s="6">
        <v>0</v>
      </c>
      <c r="V22" s="4"/>
      <c r="W22" s="6">
        <v>0</v>
      </c>
      <c r="X22" s="4"/>
      <c r="Y22" s="6">
        <v>0</v>
      </c>
      <c r="Z22" s="4"/>
      <c r="AA22" s="6">
        <v>0</v>
      </c>
      <c r="AB22" s="4"/>
      <c r="AC22" s="6">
        <v>110120</v>
      </c>
      <c r="AD22" s="6"/>
      <c r="AE22" s="6">
        <v>978630</v>
      </c>
      <c r="AF22" s="4"/>
      <c r="AG22" s="6">
        <v>93601648973</v>
      </c>
      <c r="AH22" s="4"/>
      <c r="AI22" s="6">
        <v>107747202879</v>
      </c>
      <c r="AK22" s="10">
        <v>2.7856418525716051E-2</v>
      </c>
    </row>
    <row r="23" spans="1:37">
      <c r="A23" s="1" t="s">
        <v>113</v>
      </c>
      <c r="C23" s="4" t="s">
        <v>76</v>
      </c>
      <c r="D23" s="4"/>
      <c r="E23" s="4" t="s">
        <v>76</v>
      </c>
      <c r="F23" s="4"/>
      <c r="G23" s="4" t="s">
        <v>114</v>
      </c>
      <c r="H23" s="4"/>
      <c r="I23" s="4" t="s">
        <v>115</v>
      </c>
      <c r="J23" s="4"/>
      <c r="K23" s="6">
        <v>0</v>
      </c>
      <c r="L23" s="4"/>
      <c r="M23" s="6">
        <v>0</v>
      </c>
      <c r="N23" s="4"/>
      <c r="O23" s="6">
        <v>54020</v>
      </c>
      <c r="P23" s="4"/>
      <c r="Q23" s="6">
        <v>50010514961</v>
      </c>
      <c r="R23" s="4"/>
      <c r="S23" s="6">
        <v>53065030219</v>
      </c>
      <c r="T23" s="4"/>
      <c r="U23" s="6">
        <v>0</v>
      </c>
      <c r="V23" s="4"/>
      <c r="W23" s="6">
        <v>0</v>
      </c>
      <c r="X23" s="4"/>
      <c r="Y23" s="6">
        <v>54020</v>
      </c>
      <c r="Z23" s="4"/>
      <c r="AA23" s="6">
        <v>54020000000</v>
      </c>
      <c r="AB23" s="4"/>
      <c r="AC23" s="6">
        <v>0</v>
      </c>
      <c r="AD23" s="6"/>
      <c r="AE23" s="6">
        <v>0</v>
      </c>
      <c r="AF23" s="4"/>
      <c r="AG23" s="6">
        <v>0</v>
      </c>
      <c r="AH23" s="4"/>
      <c r="AI23" s="6">
        <v>0</v>
      </c>
      <c r="AK23" s="10">
        <v>0</v>
      </c>
    </row>
    <row r="24" spans="1:37">
      <c r="A24" s="1" t="s">
        <v>116</v>
      </c>
      <c r="C24" s="4" t="s">
        <v>76</v>
      </c>
      <c r="D24" s="4"/>
      <c r="E24" s="4" t="s">
        <v>76</v>
      </c>
      <c r="F24" s="4"/>
      <c r="G24" s="4" t="s">
        <v>114</v>
      </c>
      <c r="H24" s="4"/>
      <c r="I24" s="4" t="s">
        <v>117</v>
      </c>
      <c r="J24" s="4"/>
      <c r="K24" s="6">
        <v>0</v>
      </c>
      <c r="L24" s="4"/>
      <c r="M24" s="6">
        <v>0</v>
      </c>
      <c r="N24" s="4"/>
      <c r="O24" s="6">
        <v>132413</v>
      </c>
      <c r="P24" s="4"/>
      <c r="Q24" s="6">
        <v>116167325041</v>
      </c>
      <c r="R24" s="4"/>
      <c r="S24" s="6">
        <v>126906242091</v>
      </c>
      <c r="T24" s="4"/>
      <c r="U24" s="6">
        <v>0</v>
      </c>
      <c r="V24" s="4"/>
      <c r="W24" s="6">
        <v>0</v>
      </c>
      <c r="X24" s="4"/>
      <c r="Y24" s="6">
        <v>0</v>
      </c>
      <c r="Z24" s="4"/>
      <c r="AA24" s="6">
        <v>0</v>
      </c>
      <c r="AB24" s="4"/>
      <c r="AC24" s="6">
        <v>132413</v>
      </c>
      <c r="AD24" s="6"/>
      <c r="AE24" s="6">
        <v>978837</v>
      </c>
      <c r="AF24" s="4"/>
      <c r="AG24" s="6">
        <v>116167325041</v>
      </c>
      <c r="AH24" s="4"/>
      <c r="AI24" s="6">
        <v>129587251733</v>
      </c>
      <c r="AK24" s="10">
        <v>3.3502834629736175E-2</v>
      </c>
    </row>
    <row r="25" spans="1:37">
      <c r="A25" s="1" t="s">
        <v>118</v>
      </c>
      <c r="C25" s="4" t="s">
        <v>76</v>
      </c>
      <c r="D25" s="4"/>
      <c r="E25" s="4" t="s">
        <v>76</v>
      </c>
      <c r="F25" s="4"/>
      <c r="G25" s="4" t="s">
        <v>119</v>
      </c>
      <c r="H25" s="4"/>
      <c r="I25" s="4" t="s">
        <v>115</v>
      </c>
      <c r="J25" s="4"/>
      <c r="K25" s="6">
        <v>0</v>
      </c>
      <c r="L25" s="4"/>
      <c r="M25" s="6">
        <v>0</v>
      </c>
      <c r="N25" s="4"/>
      <c r="O25" s="6">
        <v>111185</v>
      </c>
      <c r="P25" s="4"/>
      <c r="Q25" s="6">
        <v>100016367007</v>
      </c>
      <c r="R25" s="4"/>
      <c r="S25" s="6">
        <v>109002691430</v>
      </c>
      <c r="T25" s="4"/>
      <c r="U25" s="6">
        <v>0</v>
      </c>
      <c r="V25" s="4"/>
      <c r="W25" s="6">
        <v>0</v>
      </c>
      <c r="X25" s="4"/>
      <c r="Y25" s="6">
        <v>111185</v>
      </c>
      <c r="Z25" s="4"/>
      <c r="AA25" s="6">
        <v>111185000000</v>
      </c>
      <c r="AB25" s="4"/>
      <c r="AC25" s="6">
        <v>0</v>
      </c>
      <c r="AD25" s="6"/>
      <c r="AE25" s="6">
        <v>0</v>
      </c>
      <c r="AF25" s="4"/>
      <c r="AG25" s="6">
        <v>0</v>
      </c>
      <c r="AH25" s="4"/>
      <c r="AI25" s="6">
        <v>0</v>
      </c>
      <c r="AK25" s="10">
        <v>0</v>
      </c>
    </row>
    <row r="26" spans="1:37">
      <c r="A26" s="1" t="s">
        <v>120</v>
      </c>
      <c r="C26" s="4" t="s">
        <v>76</v>
      </c>
      <c r="D26" s="4"/>
      <c r="E26" s="4" t="s">
        <v>76</v>
      </c>
      <c r="F26" s="4"/>
      <c r="G26" s="4" t="s">
        <v>114</v>
      </c>
      <c r="H26" s="4"/>
      <c r="I26" s="4" t="s">
        <v>121</v>
      </c>
      <c r="J26" s="4"/>
      <c r="K26" s="6">
        <v>0</v>
      </c>
      <c r="L26" s="4"/>
      <c r="M26" s="6">
        <v>0</v>
      </c>
      <c r="N26" s="4"/>
      <c r="O26" s="6">
        <v>173609</v>
      </c>
      <c r="P26" s="4"/>
      <c r="Q26" s="6">
        <v>139933631085</v>
      </c>
      <c r="R26" s="4"/>
      <c r="S26" s="6">
        <v>159413433068</v>
      </c>
      <c r="T26" s="4"/>
      <c r="U26" s="6">
        <v>0</v>
      </c>
      <c r="V26" s="4"/>
      <c r="W26" s="6">
        <v>0</v>
      </c>
      <c r="X26" s="4"/>
      <c r="Y26" s="6">
        <v>0</v>
      </c>
      <c r="Z26" s="4"/>
      <c r="AA26" s="6">
        <v>0</v>
      </c>
      <c r="AB26" s="4"/>
      <c r="AC26" s="6">
        <v>173609</v>
      </c>
      <c r="AD26" s="6"/>
      <c r="AE26" s="6">
        <v>939026</v>
      </c>
      <c r="AF26" s="4"/>
      <c r="AG26" s="6">
        <v>139933631085</v>
      </c>
      <c r="AH26" s="4"/>
      <c r="AI26" s="6">
        <v>162993816849</v>
      </c>
      <c r="AK26" s="10">
        <v>4.2139599524904085E-2</v>
      </c>
    </row>
    <row r="27" spans="1:37">
      <c r="A27" s="1" t="s">
        <v>122</v>
      </c>
      <c r="C27" s="4" t="s">
        <v>76</v>
      </c>
      <c r="D27" s="4"/>
      <c r="E27" s="4" t="s">
        <v>76</v>
      </c>
      <c r="F27" s="4"/>
      <c r="G27" s="4" t="s">
        <v>123</v>
      </c>
      <c r="H27" s="4"/>
      <c r="I27" s="4" t="s">
        <v>121</v>
      </c>
      <c r="J27" s="4"/>
      <c r="K27" s="6">
        <v>0</v>
      </c>
      <c r="L27" s="4"/>
      <c r="M27" s="6">
        <v>0</v>
      </c>
      <c r="N27" s="4"/>
      <c r="O27" s="6">
        <v>300000</v>
      </c>
      <c r="P27" s="4"/>
      <c r="Q27" s="6">
        <v>250391823717</v>
      </c>
      <c r="R27" s="4"/>
      <c r="S27" s="6">
        <v>275050138125</v>
      </c>
      <c r="T27" s="4"/>
      <c r="U27" s="6">
        <v>0</v>
      </c>
      <c r="V27" s="4"/>
      <c r="W27" s="6">
        <v>0</v>
      </c>
      <c r="X27" s="4"/>
      <c r="Y27" s="6">
        <v>0</v>
      </c>
      <c r="Z27" s="4"/>
      <c r="AA27" s="6">
        <v>0</v>
      </c>
      <c r="AB27" s="4"/>
      <c r="AC27" s="6">
        <v>300000</v>
      </c>
      <c r="AD27" s="6"/>
      <c r="AE27" s="6">
        <v>939430</v>
      </c>
      <c r="AF27" s="4"/>
      <c r="AG27" s="6">
        <v>250391823717</v>
      </c>
      <c r="AH27" s="4"/>
      <c r="AI27" s="6">
        <v>281777918493</v>
      </c>
      <c r="AK27" s="10">
        <v>7.2849442204647258E-2</v>
      </c>
    </row>
    <row r="28" spans="1:37">
      <c r="A28" s="1" t="s">
        <v>124</v>
      </c>
      <c r="C28" s="4" t="s">
        <v>76</v>
      </c>
      <c r="D28" s="4"/>
      <c r="E28" s="4" t="s">
        <v>76</v>
      </c>
      <c r="F28" s="4"/>
      <c r="G28" s="4" t="s">
        <v>123</v>
      </c>
      <c r="H28" s="4"/>
      <c r="I28" s="4" t="s">
        <v>121</v>
      </c>
      <c r="J28" s="4"/>
      <c r="K28" s="6">
        <v>0</v>
      </c>
      <c r="L28" s="4"/>
      <c r="M28" s="6">
        <v>0</v>
      </c>
      <c r="N28" s="4"/>
      <c r="O28" s="6">
        <v>45000</v>
      </c>
      <c r="P28" s="4"/>
      <c r="Q28" s="6">
        <v>40327308000</v>
      </c>
      <c r="R28" s="4"/>
      <c r="S28" s="6">
        <v>41325008484</v>
      </c>
      <c r="T28" s="4"/>
      <c r="U28" s="6">
        <v>0</v>
      </c>
      <c r="V28" s="4"/>
      <c r="W28" s="6">
        <v>0</v>
      </c>
      <c r="X28" s="4"/>
      <c r="Y28" s="6">
        <v>30000</v>
      </c>
      <c r="Z28" s="4"/>
      <c r="AA28" s="6">
        <v>28043416211</v>
      </c>
      <c r="AB28" s="4"/>
      <c r="AC28" s="6">
        <v>15000</v>
      </c>
      <c r="AD28" s="6"/>
      <c r="AE28" s="6">
        <v>939000</v>
      </c>
      <c r="AF28" s="4"/>
      <c r="AG28" s="6">
        <v>13442436000</v>
      </c>
      <c r="AH28" s="4"/>
      <c r="AI28" s="6">
        <v>14082447093</v>
      </c>
      <c r="AK28" s="10">
        <v>3.6408048618152876E-3</v>
      </c>
    </row>
    <row r="29" spans="1:37">
      <c r="A29" s="1" t="s">
        <v>125</v>
      </c>
      <c r="C29" s="4" t="s">
        <v>76</v>
      </c>
      <c r="D29" s="4"/>
      <c r="E29" s="4" t="s">
        <v>76</v>
      </c>
      <c r="F29" s="4"/>
      <c r="G29" s="4" t="s">
        <v>126</v>
      </c>
      <c r="H29" s="4"/>
      <c r="I29" s="4" t="s">
        <v>127</v>
      </c>
      <c r="J29" s="4"/>
      <c r="K29" s="6">
        <v>0</v>
      </c>
      <c r="L29" s="4"/>
      <c r="M29" s="6">
        <v>0</v>
      </c>
      <c r="N29" s="4"/>
      <c r="O29" s="6">
        <v>95054</v>
      </c>
      <c r="P29" s="4"/>
      <c r="Q29" s="6">
        <v>75544657291</v>
      </c>
      <c r="R29" s="4"/>
      <c r="S29" s="6">
        <v>85267941723</v>
      </c>
      <c r="T29" s="4"/>
      <c r="U29" s="6">
        <v>0</v>
      </c>
      <c r="V29" s="4"/>
      <c r="W29" s="6">
        <v>0</v>
      </c>
      <c r="X29" s="4"/>
      <c r="Y29" s="6">
        <v>20925</v>
      </c>
      <c r="Z29" s="4"/>
      <c r="AA29" s="6">
        <v>19160788233</v>
      </c>
      <c r="AB29" s="4"/>
      <c r="AC29" s="6">
        <v>74129</v>
      </c>
      <c r="AD29" s="6"/>
      <c r="AE29" s="6">
        <v>919600</v>
      </c>
      <c r="AF29" s="4"/>
      <c r="AG29" s="6">
        <v>58914405499</v>
      </c>
      <c r="AH29" s="4"/>
      <c r="AI29" s="6">
        <v>68156672763</v>
      </c>
      <c r="AK29" s="10">
        <v>1.7620882501595207E-2</v>
      </c>
    </row>
    <row r="30" spans="1:37">
      <c r="A30" s="1" t="s">
        <v>128</v>
      </c>
      <c r="C30" s="4" t="s">
        <v>76</v>
      </c>
      <c r="D30" s="4"/>
      <c r="E30" s="4" t="s">
        <v>76</v>
      </c>
      <c r="F30" s="4"/>
      <c r="G30" s="4" t="s">
        <v>129</v>
      </c>
      <c r="H30" s="4"/>
      <c r="I30" s="4" t="s">
        <v>130</v>
      </c>
      <c r="J30" s="4"/>
      <c r="K30" s="6">
        <v>0</v>
      </c>
      <c r="L30" s="4"/>
      <c r="M30" s="6">
        <v>0</v>
      </c>
      <c r="N30" s="4"/>
      <c r="O30" s="6">
        <v>165000</v>
      </c>
      <c r="P30" s="4"/>
      <c r="Q30" s="6">
        <v>151026869051</v>
      </c>
      <c r="R30" s="4"/>
      <c r="S30" s="6">
        <v>154725450928</v>
      </c>
      <c r="T30" s="4"/>
      <c r="U30" s="6">
        <v>0</v>
      </c>
      <c r="V30" s="4"/>
      <c r="W30" s="6">
        <v>0</v>
      </c>
      <c r="X30" s="4"/>
      <c r="Y30" s="6">
        <v>75000</v>
      </c>
      <c r="Z30" s="4"/>
      <c r="AA30" s="6">
        <v>71374311062</v>
      </c>
      <c r="AB30" s="4"/>
      <c r="AC30" s="6">
        <v>90000</v>
      </c>
      <c r="AD30" s="6"/>
      <c r="AE30" s="6">
        <v>956000</v>
      </c>
      <c r="AF30" s="4"/>
      <c r="AG30" s="6">
        <v>82378292210</v>
      </c>
      <c r="AH30" s="4"/>
      <c r="AI30" s="6">
        <v>86024405250</v>
      </c>
      <c r="AK30" s="10">
        <v>2.2240315962177536E-2</v>
      </c>
    </row>
    <row r="31" spans="1:37">
      <c r="A31" s="1" t="s">
        <v>131</v>
      </c>
      <c r="C31" s="4" t="s">
        <v>76</v>
      </c>
      <c r="D31" s="4"/>
      <c r="E31" s="4" t="s">
        <v>76</v>
      </c>
      <c r="F31" s="4"/>
      <c r="G31" s="4" t="s">
        <v>126</v>
      </c>
      <c r="H31" s="4"/>
      <c r="I31" s="4" t="s">
        <v>127</v>
      </c>
      <c r="J31" s="4"/>
      <c r="K31" s="6">
        <v>0</v>
      </c>
      <c r="L31" s="4"/>
      <c r="M31" s="6">
        <v>0</v>
      </c>
      <c r="N31" s="4"/>
      <c r="O31" s="6">
        <v>30000</v>
      </c>
      <c r="P31" s="4"/>
      <c r="Q31" s="6">
        <v>25864687124</v>
      </c>
      <c r="R31" s="4"/>
      <c r="S31" s="6">
        <v>26972010436</v>
      </c>
      <c r="T31" s="4"/>
      <c r="U31" s="6">
        <v>0</v>
      </c>
      <c r="V31" s="4"/>
      <c r="W31" s="6">
        <v>0</v>
      </c>
      <c r="X31" s="4"/>
      <c r="Y31" s="6">
        <v>0</v>
      </c>
      <c r="Z31" s="4"/>
      <c r="AA31" s="6">
        <v>0</v>
      </c>
      <c r="AB31" s="4"/>
      <c r="AC31" s="6">
        <v>30000</v>
      </c>
      <c r="AD31" s="6"/>
      <c r="AE31" s="6">
        <v>920060</v>
      </c>
      <c r="AF31" s="4"/>
      <c r="AG31" s="6">
        <v>25864687124</v>
      </c>
      <c r="AH31" s="4"/>
      <c r="AI31" s="6">
        <v>27596797173</v>
      </c>
      <c r="AK31" s="10">
        <v>7.1347367864731366E-3</v>
      </c>
    </row>
    <row r="32" spans="1:37" ht="24.75" thickBot="1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9">
        <f>SUM(Q9:Q31)</f>
        <v>1412982803959</v>
      </c>
      <c r="R32" s="4"/>
      <c r="S32" s="9">
        <f>SUM(S9:S31)</f>
        <v>1567286368137</v>
      </c>
      <c r="T32" s="4"/>
      <c r="U32" s="4"/>
      <c r="V32" s="4"/>
      <c r="W32" s="9">
        <f>SUM(W9:W31)</f>
        <v>0</v>
      </c>
      <c r="X32" s="4"/>
      <c r="Y32" s="4"/>
      <c r="Z32" s="4"/>
      <c r="AA32" s="9">
        <f>SUM(AA9:AA31)</f>
        <v>313796474671</v>
      </c>
      <c r="AB32" s="4"/>
      <c r="AC32" s="4"/>
      <c r="AD32" s="4"/>
      <c r="AE32" s="4"/>
      <c r="AF32" s="4"/>
      <c r="AG32" s="9">
        <f>SUM(AG9:AG31)</f>
        <v>1124977263750</v>
      </c>
      <c r="AH32" s="4"/>
      <c r="AI32" s="9">
        <f>SUM(AI9:AI31)</f>
        <v>1289405928014</v>
      </c>
      <c r="AK32" s="12">
        <f>SUM(AK9:AK31)</f>
        <v>0.33335650690286062</v>
      </c>
    </row>
    <row r="33" ht="24.75" thickTop="1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5"/>
  <sheetViews>
    <sheetView rightToLeft="1" workbookViewId="0">
      <selection activeCell="S9" sqref="S9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.75">
      <c r="A6" s="15" t="s">
        <v>133</v>
      </c>
      <c r="C6" s="16" t="s">
        <v>134</v>
      </c>
      <c r="D6" s="16" t="s">
        <v>134</v>
      </c>
      <c r="E6" s="16" t="s">
        <v>134</v>
      </c>
      <c r="F6" s="16" t="s">
        <v>134</v>
      </c>
      <c r="G6" s="16" t="s">
        <v>134</v>
      </c>
      <c r="H6" s="16" t="s">
        <v>134</v>
      </c>
      <c r="I6" s="16" t="s">
        <v>134</v>
      </c>
      <c r="K6" s="16" t="s">
        <v>218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24.75">
      <c r="A7" s="16" t="s">
        <v>133</v>
      </c>
      <c r="C7" s="16" t="s">
        <v>135</v>
      </c>
      <c r="E7" s="16" t="s">
        <v>136</v>
      </c>
      <c r="G7" s="16" t="s">
        <v>137</v>
      </c>
      <c r="I7" s="16" t="s">
        <v>73</v>
      </c>
      <c r="K7" s="16" t="s">
        <v>138</v>
      </c>
      <c r="M7" s="16" t="s">
        <v>139</v>
      </c>
      <c r="O7" s="16" t="s">
        <v>140</v>
      </c>
      <c r="Q7" s="16" t="s">
        <v>138</v>
      </c>
      <c r="S7" s="16" t="s">
        <v>132</v>
      </c>
    </row>
    <row r="8" spans="1:19">
      <c r="A8" s="1" t="s">
        <v>141</v>
      </c>
      <c r="C8" s="4" t="s">
        <v>142</v>
      </c>
      <c r="D8" s="4"/>
      <c r="E8" s="4" t="s">
        <v>143</v>
      </c>
      <c r="F8" s="4"/>
      <c r="G8" s="4" t="s">
        <v>144</v>
      </c>
      <c r="H8" s="4"/>
      <c r="I8" s="6">
        <v>5</v>
      </c>
      <c r="J8" s="4"/>
      <c r="K8" s="6">
        <v>9969190</v>
      </c>
      <c r="L8" s="4"/>
      <c r="M8" s="6">
        <v>1377852466</v>
      </c>
      <c r="N8" s="4"/>
      <c r="O8" s="6">
        <v>133600</v>
      </c>
      <c r="P8" s="4"/>
      <c r="Q8" s="6">
        <v>1387688056</v>
      </c>
      <c r="R8" s="4"/>
      <c r="S8" s="10">
        <v>3.5876587269262074E-4</v>
      </c>
    </row>
    <row r="9" spans="1:19">
      <c r="A9" s="1" t="s">
        <v>145</v>
      </c>
      <c r="C9" s="4" t="s">
        <v>146</v>
      </c>
      <c r="D9" s="4"/>
      <c r="E9" s="4" t="s">
        <v>143</v>
      </c>
      <c r="F9" s="4"/>
      <c r="G9" s="4" t="s">
        <v>147</v>
      </c>
      <c r="H9" s="4"/>
      <c r="I9" s="6">
        <v>5</v>
      </c>
      <c r="J9" s="4"/>
      <c r="K9" s="6">
        <v>200120132</v>
      </c>
      <c r="L9" s="4"/>
      <c r="M9" s="6">
        <v>214602975</v>
      </c>
      <c r="N9" s="4"/>
      <c r="O9" s="6">
        <v>44800</v>
      </c>
      <c r="P9" s="4"/>
      <c r="Q9" s="6">
        <v>414678307</v>
      </c>
      <c r="R9" s="4"/>
      <c r="S9" s="10">
        <v>1.0720883850970719E-4</v>
      </c>
    </row>
    <row r="10" spans="1:19">
      <c r="A10" s="1" t="s">
        <v>148</v>
      </c>
      <c r="C10" s="4" t="s">
        <v>149</v>
      </c>
      <c r="D10" s="4"/>
      <c r="E10" s="4" t="s">
        <v>143</v>
      </c>
      <c r="F10" s="4"/>
      <c r="G10" s="4" t="s">
        <v>150</v>
      </c>
      <c r="H10" s="4"/>
      <c r="I10" s="6">
        <v>5</v>
      </c>
      <c r="J10" s="4"/>
      <c r="K10" s="6">
        <v>27547167293</v>
      </c>
      <c r="L10" s="4"/>
      <c r="M10" s="6">
        <v>341600947228</v>
      </c>
      <c r="N10" s="4"/>
      <c r="O10" s="6">
        <v>193621206199</v>
      </c>
      <c r="P10" s="4"/>
      <c r="Q10" s="6">
        <v>175526908322</v>
      </c>
      <c r="R10" s="4"/>
      <c r="S10" s="10">
        <v>4.5379841797225907E-2</v>
      </c>
    </row>
    <row r="11" spans="1:19" ht="24.75" thickBot="1">
      <c r="C11" s="4"/>
      <c r="D11" s="4"/>
      <c r="E11" s="4"/>
      <c r="F11" s="4"/>
      <c r="G11" s="4"/>
      <c r="H11" s="4"/>
      <c r="I11" s="4"/>
      <c r="J11" s="4"/>
      <c r="K11" s="9">
        <f>SUM(K8:K10)</f>
        <v>27757256615</v>
      </c>
      <c r="L11" s="4"/>
      <c r="M11" s="9">
        <f>SUM(M8:M10)</f>
        <v>343193402669</v>
      </c>
      <c r="N11" s="4"/>
      <c r="O11" s="9">
        <f>SUM(O8:O10)</f>
        <v>193621384599</v>
      </c>
      <c r="P11" s="4"/>
      <c r="Q11" s="9">
        <f>SUM(Q8:Q10)</f>
        <v>177329274685</v>
      </c>
      <c r="R11" s="4"/>
      <c r="S11" s="11">
        <f>SUM(S8:S10)</f>
        <v>4.5845816508428235E-2</v>
      </c>
    </row>
    <row r="12" spans="1:19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</sheetData>
  <mergeCells count="17"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</mergeCells>
  <pageMargins left="0.7" right="0.7" top="0.75" bottom="0.75" header="0.3" footer="0.3"/>
  <pageSetup paperSize="9" orientation="portrait" r:id="rId1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2"/>
  <sheetViews>
    <sheetView rightToLeft="1" workbookViewId="0">
      <selection activeCell="I14" sqref="I14"/>
    </sheetView>
  </sheetViews>
  <sheetFormatPr defaultRowHeight="24"/>
  <cols>
    <col min="1" max="1" width="26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2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9.140625" style="1" customWidth="1"/>
    <col min="22" max="22" width="12.42578125" style="1" bestFit="1" customWidth="1"/>
    <col min="23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>
      <c r="A3" s="15" t="s">
        <v>151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.75">
      <c r="A6" s="16" t="s">
        <v>152</v>
      </c>
      <c r="B6" s="16" t="s">
        <v>152</v>
      </c>
      <c r="C6" s="16" t="s">
        <v>152</v>
      </c>
      <c r="D6" s="16" t="s">
        <v>152</v>
      </c>
      <c r="E6" s="16" t="s">
        <v>152</v>
      </c>
      <c r="F6" s="16" t="s">
        <v>152</v>
      </c>
      <c r="G6" s="16" t="s">
        <v>152</v>
      </c>
      <c r="I6" s="16" t="s">
        <v>153</v>
      </c>
      <c r="J6" s="16" t="s">
        <v>153</v>
      </c>
      <c r="K6" s="16" t="s">
        <v>153</v>
      </c>
      <c r="L6" s="16" t="s">
        <v>153</v>
      </c>
      <c r="M6" s="16" t="s">
        <v>153</v>
      </c>
      <c r="O6" s="16" t="s">
        <v>154</v>
      </c>
      <c r="P6" s="16" t="s">
        <v>154</v>
      </c>
      <c r="Q6" s="16" t="s">
        <v>154</v>
      </c>
      <c r="R6" s="16" t="s">
        <v>154</v>
      </c>
      <c r="S6" s="16" t="s">
        <v>154</v>
      </c>
    </row>
    <row r="7" spans="1:19" ht="24.75">
      <c r="A7" s="16" t="s">
        <v>155</v>
      </c>
      <c r="C7" s="16" t="s">
        <v>156</v>
      </c>
      <c r="E7" s="16" t="s">
        <v>72</v>
      </c>
      <c r="G7" s="16" t="s">
        <v>73</v>
      </c>
      <c r="I7" s="16" t="s">
        <v>157</v>
      </c>
      <c r="K7" s="16" t="s">
        <v>158</v>
      </c>
      <c r="M7" s="16" t="s">
        <v>159</v>
      </c>
      <c r="O7" s="16" t="s">
        <v>157</v>
      </c>
      <c r="Q7" s="16" t="s">
        <v>158</v>
      </c>
      <c r="S7" s="16" t="s">
        <v>159</v>
      </c>
    </row>
    <row r="8" spans="1:19">
      <c r="A8" s="1" t="s">
        <v>141</v>
      </c>
      <c r="C8" s="6">
        <v>1</v>
      </c>
      <c r="D8" s="4"/>
      <c r="E8" s="4" t="s">
        <v>219</v>
      </c>
      <c r="F8" s="4"/>
      <c r="G8" s="6">
        <v>5</v>
      </c>
      <c r="H8" s="4"/>
      <c r="I8" s="6">
        <v>27348466</v>
      </c>
      <c r="J8" s="4"/>
      <c r="K8" s="6">
        <v>0</v>
      </c>
      <c r="L8" s="4"/>
      <c r="M8" s="6">
        <v>27348466</v>
      </c>
      <c r="N8" s="4"/>
      <c r="O8" s="6">
        <v>67979629</v>
      </c>
      <c r="P8" s="4"/>
      <c r="Q8" s="6">
        <v>0</v>
      </c>
      <c r="R8" s="4"/>
      <c r="S8" s="6">
        <v>67979629</v>
      </c>
    </row>
    <row r="9" spans="1:19">
      <c r="A9" s="1" t="s">
        <v>145</v>
      </c>
      <c r="C9" s="6">
        <v>17</v>
      </c>
      <c r="D9" s="4"/>
      <c r="E9" s="4" t="s">
        <v>219</v>
      </c>
      <c r="F9" s="4"/>
      <c r="G9" s="6">
        <v>5</v>
      </c>
      <c r="H9" s="4"/>
      <c r="I9" s="6">
        <v>42975</v>
      </c>
      <c r="J9" s="4"/>
      <c r="K9" s="6">
        <v>0</v>
      </c>
      <c r="L9" s="4"/>
      <c r="M9" s="6">
        <v>42975</v>
      </c>
      <c r="N9" s="4"/>
      <c r="O9" s="6">
        <v>31887255</v>
      </c>
      <c r="P9" s="4"/>
      <c r="Q9" s="6">
        <v>0</v>
      </c>
      <c r="R9" s="4"/>
      <c r="S9" s="6">
        <v>31887255</v>
      </c>
    </row>
    <row r="10" spans="1:19">
      <c r="A10" s="1" t="s">
        <v>148</v>
      </c>
      <c r="C10" s="6">
        <v>1</v>
      </c>
      <c r="D10" s="4"/>
      <c r="E10" s="4" t="s">
        <v>219</v>
      </c>
      <c r="F10" s="4"/>
      <c r="G10" s="6">
        <v>5</v>
      </c>
      <c r="H10" s="4"/>
      <c r="I10" s="6">
        <v>27579121</v>
      </c>
      <c r="J10" s="4"/>
      <c r="K10" s="6">
        <v>0</v>
      </c>
      <c r="L10" s="4"/>
      <c r="M10" s="6">
        <v>27579121</v>
      </c>
      <c r="N10" s="4"/>
      <c r="O10" s="6">
        <v>168293664</v>
      </c>
      <c r="P10" s="4"/>
      <c r="Q10" s="6">
        <v>0</v>
      </c>
      <c r="R10" s="4"/>
      <c r="S10" s="6">
        <v>168293664</v>
      </c>
    </row>
    <row r="11" spans="1:19" ht="24.75" thickBot="1">
      <c r="C11" s="4"/>
      <c r="D11" s="4"/>
      <c r="E11" s="4"/>
      <c r="F11" s="4"/>
      <c r="G11" s="6"/>
      <c r="H11" s="4"/>
      <c r="I11" s="9">
        <f>SUM(I8:I10)</f>
        <v>54970562</v>
      </c>
      <c r="J11" s="4"/>
      <c r="K11" s="9">
        <f>SUM(K8:K10)</f>
        <v>0</v>
      </c>
      <c r="L11" s="4"/>
      <c r="M11" s="9">
        <f>SUM(M8:M10)</f>
        <v>54970562</v>
      </c>
      <c r="N11" s="4"/>
      <c r="O11" s="9">
        <f>SUM(O8:O10)</f>
        <v>268160548</v>
      </c>
      <c r="P11" s="4"/>
      <c r="Q11" s="9">
        <f>SUM(Q8:Q10)</f>
        <v>0</v>
      </c>
      <c r="R11" s="4"/>
      <c r="S11" s="9">
        <f>SUM(S8:S10)</f>
        <v>268160548</v>
      </c>
    </row>
    <row r="12" spans="1:19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18" sqref="G18"/>
    </sheetView>
  </sheetViews>
  <sheetFormatPr defaultRowHeight="2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5" t="s">
        <v>0</v>
      </c>
      <c r="B2" s="15"/>
      <c r="C2" s="15"/>
      <c r="D2" s="15"/>
      <c r="E2" s="15"/>
      <c r="F2" s="15"/>
      <c r="G2" s="15"/>
    </row>
    <row r="3" spans="1:7" ht="24.75">
      <c r="A3" s="15" t="s">
        <v>151</v>
      </c>
      <c r="B3" s="15"/>
      <c r="C3" s="15"/>
      <c r="D3" s="15"/>
      <c r="E3" s="15"/>
      <c r="F3" s="15"/>
      <c r="G3" s="15"/>
    </row>
    <row r="4" spans="1:7" ht="24.75">
      <c r="A4" s="15" t="s">
        <v>2</v>
      </c>
      <c r="B4" s="15"/>
      <c r="C4" s="15"/>
      <c r="D4" s="15"/>
      <c r="E4" s="15"/>
      <c r="F4" s="15"/>
      <c r="G4" s="15"/>
    </row>
    <row r="6" spans="1:7" ht="24.75">
      <c r="A6" s="16" t="s">
        <v>155</v>
      </c>
      <c r="C6" s="16" t="s">
        <v>138</v>
      </c>
      <c r="E6" s="16" t="s">
        <v>206</v>
      </c>
      <c r="G6" s="16" t="s">
        <v>13</v>
      </c>
    </row>
    <row r="7" spans="1:7">
      <c r="A7" s="1" t="s">
        <v>215</v>
      </c>
      <c r="C7" s="7">
        <v>-134864602583</v>
      </c>
      <c r="D7" s="4"/>
      <c r="E7" s="10">
        <f>C7/$C$11</f>
        <v>1.5326150311942164</v>
      </c>
      <c r="G7" s="10">
        <v>-3.4867214307877183E-2</v>
      </c>
    </row>
    <row r="8" spans="1:7">
      <c r="A8" s="1" t="s">
        <v>216</v>
      </c>
      <c r="C8" s="7">
        <v>46813229814</v>
      </c>
      <c r="D8" s="4"/>
      <c r="E8" s="10">
        <f>C8/$C$11</f>
        <v>-0.53199029469226689</v>
      </c>
      <c r="G8" s="10">
        <v>1.2102856384158374E-2</v>
      </c>
    </row>
    <row r="9" spans="1:7">
      <c r="A9" s="1" t="s">
        <v>217</v>
      </c>
      <c r="C9" s="7">
        <v>54970562</v>
      </c>
      <c r="D9" s="4"/>
      <c r="E9" s="10">
        <f t="shared" ref="E9:E10" si="0">C9/$C$11</f>
        <v>-6.2469104554357957E-4</v>
      </c>
      <c r="G9" s="10">
        <v>1.4211811914834133E-5</v>
      </c>
    </row>
    <row r="10" spans="1:7">
      <c r="A10" s="1" t="s">
        <v>213</v>
      </c>
      <c r="C10" s="7">
        <v>4000</v>
      </c>
      <c r="D10" s="4"/>
      <c r="E10" s="10">
        <f t="shared" si="0"/>
        <v>-4.5456405960963584E-8</v>
      </c>
      <c r="G10" s="10">
        <v>1.0341398303211187E-9</v>
      </c>
    </row>
    <row r="11" spans="1:7" ht="24.75" thickBot="1">
      <c r="C11" s="8">
        <f>SUM(C7:C10)</f>
        <v>-87996398207</v>
      </c>
      <c r="D11" s="4"/>
      <c r="E11" s="11">
        <f>SUM(E7:E10)</f>
        <v>0.99999999999999978</v>
      </c>
      <c r="G11" s="11">
        <f>SUM(G7:G10)</f>
        <v>-2.2750145077664145E-2</v>
      </c>
    </row>
    <row r="12" spans="1:7" ht="24.75" thickTop="1">
      <c r="C12" s="7"/>
      <c r="D12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7"/>
  <sheetViews>
    <sheetView rightToLeft="1" workbookViewId="0">
      <selection activeCell="K49" sqref="K49"/>
    </sheetView>
  </sheetViews>
  <sheetFormatPr defaultRowHeight="24"/>
  <cols>
    <col min="1" max="1" width="32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.75">
      <c r="A3" s="15" t="s">
        <v>151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.75">
      <c r="A6" s="15" t="s">
        <v>3</v>
      </c>
      <c r="C6" s="16" t="s">
        <v>161</v>
      </c>
      <c r="D6" s="16" t="s">
        <v>161</v>
      </c>
      <c r="E6" s="16" t="s">
        <v>161</v>
      </c>
      <c r="F6" s="16" t="s">
        <v>161</v>
      </c>
      <c r="G6" s="16" t="s">
        <v>161</v>
      </c>
      <c r="I6" s="16" t="s">
        <v>153</v>
      </c>
      <c r="J6" s="16" t="s">
        <v>153</v>
      </c>
      <c r="K6" s="16" t="s">
        <v>153</v>
      </c>
      <c r="L6" s="16" t="s">
        <v>153</v>
      </c>
      <c r="M6" s="16" t="s">
        <v>153</v>
      </c>
      <c r="O6" s="16" t="s">
        <v>154</v>
      </c>
      <c r="P6" s="16" t="s">
        <v>154</v>
      </c>
      <c r="Q6" s="16" t="s">
        <v>154</v>
      </c>
      <c r="R6" s="16" t="s">
        <v>154</v>
      </c>
      <c r="S6" s="16" t="s">
        <v>154</v>
      </c>
    </row>
    <row r="7" spans="1:19" ht="24.75">
      <c r="A7" s="16" t="s">
        <v>3</v>
      </c>
      <c r="C7" s="16" t="s">
        <v>162</v>
      </c>
      <c r="E7" s="16" t="s">
        <v>163</v>
      </c>
      <c r="G7" s="16" t="s">
        <v>164</v>
      </c>
      <c r="I7" s="16" t="s">
        <v>165</v>
      </c>
      <c r="K7" s="16" t="s">
        <v>158</v>
      </c>
      <c r="M7" s="16" t="s">
        <v>166</v>
      </c>
      <c r="O7" s="16" t="s">
        <v>165</v>
      </c>
      <c r="Q7" s="16" t="s">
        <v>158</v>
      </c>
      <c r="S7" s="16" t="s">
        <v>166</v>
      </c>
    </row>
    <row r="8" spans="1:19">
      <c r="A8" s="1" t="s">
        <v>60</v>
      </c>
      <c r="C8" s="4" t="s">
        <v>167</v>
      </c>
      <c r="D8" s="4"/>
      <c r="E8" s="6">
        <v>1542857</v>
      </c>
      <c r="F8" s="4"/>
      <c r="G8" s="6">
        <v>1000</v>
      </c>
      <c r="H8" s="4"/>
      <c r="I8" s="6">
        <v>0</v>
      </c>
      <c r="J8" s="4"/>
      <c r="K8" s="6">
        <v>0</v>
      </c>
      <c r="L8" s="4"/>
      <c r="M8" s="6">
        <f>I8-K8</f>
        <v>0</v>
      </c>
      <c r="N8" s="4"/>
      <c r="O8" s="6">
        <v>1542857000</v>
      </c>
      <c r="P8" s="4"/>
      <c r="Q8" s="6">
        <v>62849628</v>
      </c>
      <c r="R8" s="4"/>
      <c r="S8" s="6">
        <f>O8-Q8</f>
        <v>1480007372</v>
      </c>
    </row>
    <row r="9" spans="1:19">
      <c r="A9" s="1" t="s">
        <v>17</v>
      </c>
      <c r="C9" s="4" t="s">
        <v>168</v>
      </c>
      <c r="D9" s="4"/>
      <c r="E9" s="6">
        <v>10027181</v>
      </c>
      <c r="F9" s="4"/>
      <c r="G9" s="6">
        <v>125</v>
      </c>
      <c r="H9" s="4"/>
      <c r="I9" s="6">
        <v>1253397625</v>
      </c>
      <c r="J9" s="4"/>
      <c r="K9" s="6">
        <v>8526514</v>
      </c>
      <c r="L9" s="4"/>
      <c r="M9" s="6">
        <f t="shared" ref="M9:M44" si="0">I9-K9</f>
        <v>1244871111</v>
      </c>
      <c r="N9" s="4"/>
      <c r="O9" s="6">
        <v>1253397625</v>
      </c>
      <c r="P9" s="4"/>
      <c r="Q9" s="6">
        <v>8526514</v>
      </c>
      <c r="R9" s="4"/>
      <c r="S9" s="6">
        <f t="shared" ref="S9:S44" si="1">O9-Q9</f>
        <v>1244871111</v>
      </c>
    </row>
    <row r="10" spans="1:19">
      <c r="A10" s="1" t="s">
        <v>38</v>
      </c>
      <c r="C10" s="4" t="s">
        <v>6</v>
      </c>
      <c r="D10" s="4"/>
      <c r="E10" s="6">
        <v>3495236</v>
      </c>
      <c r="F10" s="4"/>
      <c r="G10" s="6">
        <v>2350</v>
      </c>
      <c r="H10" s="4"/>
      <c r="I10" s="6">
        <v>8213804600</v>
      </c>
      <c r="J10" s="4"/>
      <c r="K10" s="6">
        <v>1163743039</v>
      </c>
      <c r="L10" s="4"/>
      <c r="M10" s="6">
        <f t="shared" si="0"/>
        <v>7050061561</v>
      </c>
      <c r="N10" s="4"/>
      <c r="O10" s="6">
        <v>8213804600</v>
      </c>
      <c r="P10" s="4"/>
      <c r="Q10" s="6">
        <v>1163743039</v>
      </c>
      <c r="R10" s="4"/>
      <c r="S10" s="6">
        <f t="shared" si="1"/>
        <v>7050061561</v>
      </c>
    </row>
    <row r="11" spans="1:19">
      <c r="A11" s="1" t="s">
        <v>25</v>
      </c>
      <c r="C11" s="4" t="s">
        <v>169</v>
      </c>
      <c r="D11" s="4"/>
      <c r="E11" s="6">
        <v>6065860</v>
      </c>
      <c r="F11" s="4"/>
      <c r="G11" s="6">
        <v>360</v>
      </c>
      <c r="H11" s="4"/>
      <c r="I11" s="6">
        <v>2183709600</v>
      </c>
      <c r="J11" s="4"/>
      <c r="K11" s="6">
        <v>299421174</v>
      </c>
      <c r="L11" s="4"/>
      <c r="M11" s="6">
        <f t="shared" si="0"/>
        <v>1884288426</v>
      </c>
      <c r="N11" s="4"/>
      <c r="O11" s="6">
        <v>2183709600</v>
      </c>
      <c r="P11" s="4"/>
      <c r="Q11" s="6">
        <v>299421174</v>
      </c>
      <c r="R11" s="4"/>
      <c r="S11" s="6">
        <f t="shared" si="1"/>
        <v>1884288426</v>
      </c>
    </row>
    <row r="12" spans="1:19">
      <c r="A12" s="1" t="s">
        <v>53</v>
      </c>
      <c r="C12" s="4" t="s">
        <v>170</v>
      </c>
      <c r="D12" s="4"/>
      <c r="E12" s="6">
        <v>33243911</v>
      </c>
      <c r="F12" s="4"/>
      <c r="G12" s="6">
        <v>40</v>
      </c>
      <c r="H12" s="4"/>
      <c r="I12" s="6">
        <v>1329756440</v>
      </c>
      <c r="J12" s="4"/>
      <c r="K12" s="6">
        <v>44882580</v>
      </c>
      <c r="L12" s="4"/>
      <c r="M12" s="6">
        <f t="shared" si="0"/>
        <v>1284873860</v>
      </c>
      <c r="N12" s="4"/>
      <c r="O12" s="6">
        <v>1329756440</v>
      </c>
      <c r="P12" s="4"/>
      <c r="Q12" s="6">
        <v>44882580</v>
      </c>
      <c r="R12" s="4"/>
      <c r="S12" s="6">
        <f t="shared" si="1"/>
        <v>1284873860</v>
      </c>
    </row>
    <row r="13" spans="1:19">
      <c r="A13" s="1" t="s">
        <v>26</v>
      </c>
      <c r="C13" s="4" t="s">
        <v>171</v>
      </c>
      <c r="D13" s="4"/>
      <c r="E13" s="6">
        <v>12719589</v>
      </c>
      <c r="F13" s="4"/>
      <c r="G13" s="6">
        <v>400</v>
      </c>
      <c r="H13" s="4"/>
      <c r="I13" s="6">
        <v>5087835600</v>
      </c>
      <c r="J13" s="4"/>
      <c r="K13" s="6">
        <v>301598502</v>
      </c>
      <c r="L13" s="4"/>
      <c r="M13" s="6">
        <f t="shared" si="0"/>
        <v>4786237098</v>
      </c>
      <c r="N13" s="4"/>
      <c r="O13" s="6">
        <v>5087835600</v>
      </c>
      <c r="P13" s="4"/>
      <c r="Q13" s="6">
        <v>301598502</v>
      </c>
      <c r="R13" s="4"/>
      <c r="S13" s="6">
        <f t="shared" si="1"/>
        <v>4786237098</v>
      </c>
    </row>
    <row r="14" spans="1:19">
      <c r="A14" s="1" t="s">
        <v>62</v>
      </c>
      <c r="C14" s="4" t="s">
        <v>172</v>
      </c>
      <c r="D14" s="4"/>
      <c r="E14" s="6">
        <v>1085883</v>
      </c>
      <c r="F14" s="4"/>
      <c r="G14" s="6">
        <v>2400</v>
      </c>
      <c r="H14" s="4"/>
      <c r="I14" s="6">
        <v>0</v>
      </c>
      <c r="J14" s="4"/>
      <c r="K14" s="6">
        <v>0</v>
      </c>
      <c r="L14" s="4"/>
      <c r="M14" s="6">
        <f t="shared" si="0"/>
        <v>0</v>
      </c>
      <c r="N14" s="4"/>
      <c r="O14" s="6">
        <v>2606119200</v>
      </c>
      <c r="P14" s="4"/>
      <c r="Q14" s="6">
        <v>281785643</v>
      </c>
      <c r="R14" s="4"/>
      <c r="S14" s="6">
        <f t="shared" si="1"/>
        <v>2324333557</v>
      </c>
    </row>
    <row r="15" spans="1:19">
      <c r="A15" s="1" t="s">
        <v>23</v>
      </c>
      <c r="C15" s="4" t="s">
        <v>171</v>
      </c>
      <c r="D15" s="4"/>
      <c r="E15" s="6">
        <v>978785</v>
      </c>
      <c r="F15" s="4"/>
      <c r="G15" s="6">
        <v>4500</v>
      </c>
      <c r="H15" s="4"/>
      <c r="I15" s="6">
        <v>4404532500</v>
      </c>
      <c r="J15" s="4"/>
      <c r="K15" s="6">
        <v>597180546</v>
      </c>
      <c r="L15" s="4"/>
      <c r="M15" s="6">
        <f t="shared" si="0"/>
        <v>3807351954</v>
      </c>
      <c r="N15" s="4"/>
      <c r="O15" s="6">
        <v>4404532500</v>
      </c>
      <c r="P15" s="4"/>
      <c r="Q15" s="6">
        <v>597180546</v>
      </c>
      <c r="R15" s="4"/>
      <c r="S15" s="6">
        <f t="shared" si="1"/>
        <v>3807351954</v>
      </c>
    </row>
    <row r="16" spans="1:19">
      <c r="A16" s="1" t="s">
        <v>31</v>
      </c>
      <c r="C16" s="4" t="s">
        <v>173</v>
      </c>
      <c r="D16" s="4"/>
      <c r="E16" s="6">
        <v>3729388</v>
      </c>
      <c r="F16" s="4"/>
      <c r="G16" s="6">
        <v>1200</v>
      </c>
      <c r="H16" s="4"/>
      <c r="I16" s="6">
        <v>4475265600</v>
      </c>
      <c r="J16" s="4"/>
      <c r="K16" s="6">
        <v>496040401</v>
      </c>
      <c r="L16" s="4"/>
      <c r="M16" s="6">
        <f t="shared" si="0"/>
        <v>3979225199</v>
      </c>
      <c r="N16" s="4"/>
      <c r="O16" s="6">
        <v>4475265600</v>
      </c>
      <c r="P16" s="4"/>
      <c r="Q16" s="6">
        <v>496040401</v>
      </c>
      <c r="R16" s="4"/>
      <c r="S16" s="6">
        <f t="shared" si="1"/>
        <v>3979225199</v>
      </c>
    </row>
    <row r="17" spans="1:19">
      <c r="A17" s="1" t="s">
        <v>61</v>
      </c>
      <c r="C17" s="4" t="s">
        <v>174</v>
      </c>
      <c r="D17" s="4"/>
      <c r="E17" s="6">
        <v>1639671</v>
      </c>
      <c r="F17" s="4"/>
      <c r="G17" s="6">
        <v>3135</v>
      </c>
      <c r="H17" s="4"/>
      <c r="I17" s="6">
        <v>0</v>
      </c>
      <c r="J17" s="4"/>
      <c r="K17" s="6">
        <v>0</v>
      </c>
      <c r="L17" s="4"/>
      <c r="M17" s="6">
        <f t="shared" si="0"/>
        <v>0</v>
      </c>
      <c r="N17" s="4"/>
      <c r="O17" s="6">
        <v>5140368585</v>
      </c>
      <c r="P17" s="4"/>
      <c r="Q17" s="6">
        <v>304712571</v>
      </c>
      <c r="R17" s="4"/>
      <c r="S17" s="6">
        <f t="shared" si="1"/>
        <v>4835656014</v>
      </c>
    </row>
    <row r="18" spans="1:19">
      <c r="A18" s="1" t="s">
        <v>52</v>
      </c>
      <c r="C18" s="4" t="s">
        <v>175</v>
      </c>
      <c r="D18" s="4"/>
      <c r="E18" s="6">
        <v>1808414</v>
      </c>
      <c r="F18" s="4"/>
      <c r="G18" s="6">
        <v>550</v>
      </c>
      <c r="H18" s="4"/>
      <c r="I18" s="6">
        <v>994627700</v>
      </c>
      <c r="J18" s="4"/>
      <c r="K18" s="6">
        <v>133835500</v>
      </c>
      <c r="L18" s="4"/>
      <c r="M18" s="6">
        <f t="shared" si="0"/>
        <v>860792200</v>
      </c>
      <c r="N18" s="4"/>
      <c r="O18" s="6">
        <v>994627700</v>
      </c>
      <c r="P18" s="4"/>
      <c r="Q18" s="6">
        <v>133835500</v>
      </c>
      <c r="R18" s="4"/>
      <c r="S18" s="6">
        <f t="shared" si="1"/>
        <v>860792200</v>
      </c>
    </row>
    <row r="19" spans="1:19">
      <c r="A19" s="1" t="s">
        <v>41</v>
      </c>
      <c r="C19" s="4" t="s">
        <v>176</v>
      </c>
      <c r="D19" s="4"/>
      <c r="E19" s="6">
        <v>2188098</v>
      </c>
      <c r="F19" s="4"/>
      <c r="G19" s="6">
        <v>4200</v>
      </c>
      <c r="H19" s="4"/>
      <c r="I19" s="6">
        <v>9190011600</v>
      </c>
      <c r="J19" s="4"/>
      <c r="K19" s="6">
        <v>516826767</v>
      </c>
      <c r="L19" s="4"/>
      <c r="M19" s="6">
        <f t="shared" si="0"/>
        <v>8673184833</v>
      </c>
      <c r="N19" s="4"/>
      <c r="O19" s="6">
        <v>9190011600</v>
      </c>
      <c r="P19" s="4"/>
      <c r="Q19" s="6">
        <v>516826767</v>
      </c>
      <c r="R19" s="4"/>
      <c r="S19" s="6">
        <f t="shared" si="1"/>
        <v>8673184833</v>
      </c>
    </row>
    <row r="20" spans="1:19">
      <c r="A20" s="1" t="s">
        <v>20</v>
      </c>
      <c r="C20" s="4" t="s">
        <v>177</v>
      </c>
      <c r="D20" s="4"/>
      <c r="E20" s="6">
        <v>4594855</v>
      </c>
      <c r="F20" s="4"/>
      <c r="G20" s="6">
        <v>900</v>
      </c>
      <c r="H20" s="4"/>
      <c r="I20" s="6">
        <v>4135369500</v>
      </c>
      <c r="J20" s="4"/>
      <c r="K20" s="6">
        <v>136932765</v>
      </c>
      <c r="L20" s="4"/>
      <c r="M20" s="6">
        <f t="shared" si="0"/>
        <v>3998436735</v>
      </c>
      <c r="N20" s="4"/>
      <c r="O20" s="6">
        <v>4135369500</v>
      </c>
      <c r="P20" s="4"/>
      <c r="Q20" s="6">
        <v>136932765</v>
      </c>
      <c r="R20" s="4"/>
      <c r="S20" s="6">
        <f t="shared" si="1"/>
        <v>3998436735</v>
      </c>
    </row>
    <row r="21" spans="1:19">
      <c r="A21" s="1" t="s">
        <v>49</v>
      </c>
      <c r="C21" s="4" t="s">
        <v>168</v>
      </c>
      <c r="D21" s="4"/>
      <c r="E21" s="6">
        <v>28883875</v>
      </c>
      <c r="F21" s="4"/>
      <c r="G21" s="6">
        <v>500</v>
      </c>
      <c r="H21" s="4"/>
      <c r="I21" s="6">
        <v>14441937500</v>
      </c>
      <c r="J21" s="4"/>
      <c r="K21" s="6">
        <v>487451233</v>
      </c>
      <c r="L21" s="4"/>
      <c r="M21" s="6">
        <f t="shared" si="0"/>
        <v>13954486267</v>
      </c>
      <c r="N21" s="4"/>
      <c r="O21" s="6">
        <v>14441937500</v>
      </c>
      <c r="P21" s="4"/>
      <c r="Q21" s="6">
        <v>487451233</v>
      </c>
      <c r="R21" s="4"/>
      <c r="S21" s="6">
        <f t="shared" si="1"/>
        <v>13954486267</v>
      </c>
    </row>
    <row r="22" spans="1:19">
      <c r="A22" s="1" t="s">
        <v>46</v>
      </c>
      <c r="C22" s="4" t="s">
        <v>115</v>
      </c>
      <c r="D22" s="4"/>
      <c r="E22" s="6">
        <v>8564346</v>
      </c>
      <c r="F22" s="4"/>
      <c r="G22" s="6">
        <v>250</v>
      </c>
      <c r="H22" s="4"/>
      <c r="I22" s="6">
        <v>2141086500</v>
      </c>
      <c r="J22" s="4"/>
      <c r="K22" s="6">
        <v>302271035</v>
      </c>
      <c r="L22" s="4"/>
      <c r="M22" s="6">
        <f t="shared" si="0"/>
        <v>1838815465</v>
      </c>
      <c r="N22" s="4"/>
      <c r="O22" s="6">
        <v>2141086500</v>
      </c>
      <c r="P22" s="4"/>
      <c r="Q22" s="6">
        <v>302271035</v>
      </c>
      <c r="R22" s="4"/>
      <c r="S22" s="6">
        <f t="shared" si="1"/>
        <v>1838815465</v>
      </c>
    </row>
    <row r="23" spans="1:19">
      <c r="A23" s="1" t="s">
        <v>47</v>
      </c>
      <c r="C23" s="4" t="s">
        <v>178</v>
      </c>
      <c r="D23" s="4"/>
      <c r="E23" s="6">
        <v>856476</v>
      </c>
      <c r="F23" s="4"/>
      <c r="G23" s="6">
        <v>300</v>
      </c>
      <c r="H23" s="4"/>
      <c r="I23" s="6">
        <v>256942800</v>
      </c>
      <c r="J23" s="4"/>
      <c r="K23" s="6">
        <v>5510838</v>
      </c>
      <c r="L23" s="4"/>
      <c r="M23" s="6">
        <f t="shared" si="0"/>
        <v>251431962</v>
      </c>
      <c r="N23" s="4"/>
      <c r="O23" s="6">
        <v>256942800</v>
      </c>
      <c r="P23" s="4"/>
      <c r="Q23" s="6">
        <v>5510838</v>
      </c>
      <c r="R23" s="4"/>
      <c r="S23" s="6">
        <f t="shared" si="1"/>
        <v>251431962</v>
      </c>
    </row>
    <row r="24" spans="1:19">
      <c r="A24" s="1" t="s">
        <v>39</v>
      </c>
      <c r="C24" s="4" t="s">
        <v>179</v>
      </c>
      <c r="D24" s="4"/>
      <c r="E24" s="6">
        <v>2459911</v>
      </c>
      <c r="F24" s="4"/>
      <c r="G24" s="6">
        <v>2400</v>
      </c>
      <c r="H24" s="4"/>
      <c r="I24" s="6">
        <v>0</v>
      </c>
      <c r="J24" s="4"/>
      <c r="K24" s="6">
        <v>0</v>
      </c>
      <c r="L24" s="4"/>
      <c r="M24" s="6">
        <f t="shared" si="0"/>
        <v>0</v>
      </c>
      <c r="N24" s="4"/>
      <c r="O24" s="6">
        <v>5903786400</v>
      </c>
      <c r="P24" s="4"/>
      <c r="Q24" s="6">
        <v>349966720</v>
      </c>
      <c r="R24" s="4"/>
      <c r="S24" s="6">
        <f t="shared" si="1"/>
        <v>5553819680</v>
      </c>
    </row>
    <row r="25" spans="1:19">
      <c r="A25" s="1" t="s">
        <v>16</v>
      </c>
      <c r="C25" s="4" t="s">
        <v>4</v>
      </c>
      <c r="D25" s="4"/>
      <c r="E25" s="6">
        <v>17855144</v>
      </c>
      <c r="F25" s="4"/>
      <c r="G25" s="6">
        <v>130</v>
      </c>
      <c r="H25" s="4"/>
      <c r="I25" s="6">
        <v>2321168720</v>
      </c>
      <c r="J25" s="4"/>
      <c r="K25" s="6">
        <v>0</v>
      </c>
      <c r="L25" s="4"/>
      <c r="M25" s="6">
        <f t="shared" si="0"/>
        <v>2321168720</v>
      </c>
      <c r="N25" s="4"/>
      <c r="O25" s="6">
        <v>2321168720</v>
      </c>
      <c r="P25" s="4"/>
      <c r="Q25" s="6">
        <v>0</v>
      </c>
      <c r="R25" s="4"/>
      <c r="S25" s="6">
        <f t="shared" si="1"/>
        <v>2321168720</v>
      </c>
    </row>
    <row r="26" spans="1:19">
      <c r="A26" s="1" t="s">
        <v>15</v>
      </c>
      <c r="C26" s="4" t="s">
        <v>4</v>
      </c>
      <c r="D26" s="4"/>
      <c r="E26" s="6">
        <v>27681039</v>
      </c>
      <c r="F26" s="4"/>
      <c r="G26" s="6">
        <v>58</v>
      </c>
      <c r="H26" s="4"/>
      <c r="I26" s="6">
        <v>0</v>
      </c>
      <c r="J26" s="4"/>
      <c r="K26" s="6">
        <v>0</v>
      </c>
      <c r="L26" s="4"/>
      <c r="M26" s="6">
        <f t="shared" si="0"/>
        <v>0</v>
      </c>
      <c r="N26" s="4"/>
      <c r="O26" s="6">
        <v>1605500262</v>
      </c>
      <c r="P26" s="4"/>
      <c r="Q26" s="6">
        <v>0</v>
      </c>
      <c r="R26" s="4"/>
      <c r="S26" s="6">
        <f t="shared" si="1"/>
        <v>1605500262</v>
      </c>
    </row>
    <row r="27" spans="1:19">
      <c r="A27" s="1" t="s">
        <v>24</v>
      </c>
      <c r="C27" s="4" t="s">
        <v>6</v>
      </c>
      <c r="D27" s="4"/>
      <c r="E27" s="6">
        <v>7622382</v>
      </c>
      <c r="F27" s="4"/>
      <c r="G27" s="6">
        <v>160</v>
      </c>
      <c r="H27" s="4"/>
      <c r="I27" s="6">
        <v>1219581120</v>
      </c>
      <c r="J27" s="4"/>
      <c r="K27" s="6">
        <v>121807732</v>
      </c>
      <c r="L27" s="4"/>
      <c r="M27" s="6">
        <f t="shared" si="0"/>
        <v>1097773388</v>
      </c>
      <c r="N27" s="4"/>
      <c r="O27" s="6">
        <v>1219581120</v>
      </c>
      <c r="P27" s="4"/>
      <c r="Q27" s="6">
        <v>121807732</v>
      </c>
      <c r="R27" s="4"/>
      <c r="S27" s="6">
        <f t="shared" si="1"/>
        <v>1097773388</v>
      </c>
    </row>
    <row r="28" spans="1:19">
      <c r="A28" s="1" t="s">
        <v>21</v>
      </c>
      <c r="C28" s="4" t="s">
        <v>180</v>
      </c>
      <c r="D28" s="4"/>
      <c r="E28" s="6">
        <v>374022</v>
      </c>
      <c r="F28" s="4"/>
      <c r="G28" s="6">
        <v>10400</v>
      </c>
      <c r="H28" s="4"/>
      <c r="I28" s="6">
        <v>3889828800</v>
      </c>
      <c r="J28" s="4"/>
      <c r="K28" s="6">
        <v>29087775</v>
      </c>
      <c r="L28" s="4"/>
      <c r="M28" s="6">
        <f t="shared" si="0"/>
        <v>3860741025</v>
      </c>
      <c r="N28" s="4"/>
      <c r="O28" s="6">
        <v>3889828800</v>
      </c>
      <c r="P28" s="4"/>
      <c r="Q28" s="6">
        <v>29087775</v>
      </c>
      <c r="R28" s="4"/>
      <c r="S28" s="6">
        <f t="shared" si="1"/>
        <v>3860741025</v>
      </c>
    </row>
    <row r="29" spans="1:19">
      <c r="A29" s="1" t="s">
        <v>58</v>
      </c>
      <c r="C29" s="4" t="s">
        <v>115</v>
      </c>
      <c r="D29" s="4"/>
      <c r="E29" s="6">
        <v>685669</v>
      </c>
      <c r="F29" s="4"/>
      <c r="G29" s="6">
        <v>5000</v>
      </c>
      <c r="H29" s="4"/>
      <c r="I29" s="6">
        <v>3428345000</v>
      </c>
      <c r="J29" s="4"/>
      <c r="K29" s="6">
        <v>484001647</v>
      </c>
      <c r="L29" s="4"/>
      <c r="M29" s="6">
        <f t="shared" si="0"/>
        <v>2944343353</v>
      </c>
      <c r="N29" s="4"/>
      <c r="O29" s="6">
        <v>3428345000</v>
      </c>
      <c r="P29" s="4"/>
      <c r="Q29" s="6">
        <v>484001647</v>
      </c>
      <c r="R29" s="4"/>
      <c r="S29" s="6">
        <f t="shared" si="1"/>
        <v>2944343353</v>
      </c>
    </row>
    <row r="30" spans="1:19">
      <c r="A30" s="1" t="s">
        <v>57</v>
      </c>
      <c r="C30" s="4" t="s">
        <v>178</v>
      </c>
      <c r="D30" s="4"/>
      <c r="E30" s="6">
        <v>592357</v>
      </c>
      <c r="F30" s="4"/>
      <c r="G30" s="6">
        <v>11120</v>
      </c>
      <c r="H30" s="4"/>
      <c r="I30" s="6">
        <v>6587009840</v>
      </c>
      <c r="J30" s="4"/>
      <c r="K30" s="6">
        <v>264173307</v>
      </c>
      <c r="L30" s="4"/>
      <c r="M30" s="6">
        <f t="shared" si="0"/>
        <v>6322836533</v>
      </c>
      <c r="N30" s="4"/>
      <c r="O30" s="6">
        <v>6587009840</v>
      </c>
      <c r="P30" s="4"/>
      <c r="Q30" s="6">
        <v>264173307</v>
      </c>
      <c r="R30" s="4"/>
      <c r="S30" s="6">
        <f t="shared" si="1"/>
        <v>6322836533</v>
      </c>
    </row>
    <row r="31" spans="1:19">
      <c r="A31" s="1" t="s">
        <v>59</v>
      </c>
      <c r="C31" s="4" t="s">
        <v>171</v>
      </c>
      <c r="D31" s="4"/>
      <c r="E31" s="6">
        <v>9133174</v>
      </c>
      <c r="F31" s="4"/>
      <c r="G31" s="6">
        <v>600</v>
      </c>
      <c r="H31" s="4"/>
      <c r="I31" s="6">
        <v>5479904400</v>
      </c>
      <c r="J31" s="4"/>
      <c r="K31" s="6">
        <v>742982894</v>
      </c>
      <c r="L31" s="4"/>
      <c r="M31" s="6">
        <f t="shared" si="0"/>
        <v>4736921506</v>
      </c>
      <c r="N31" s="4"/>
      <c r="O31" s="6">
        <v>5479904400</v>
      </c>
      <c r="P31" s="4"/>
      <c r="Q31" s="6">
        <v>742982894</v>
      </c>
      <c r="R31" s="4"/>
      <c r="S31" s="6">
        <f t="shared" si="1"/>
        <v>4736921506</v>
      </c>
    </row>
    <row r="32" spans="1:19">
      <c r="A32" s="1" t="s">
        <v>42</v>
      </c>
      <c r="C32" s="4" t="s">
        <v>181</v>
      </c>
      <c r="D32" s="4"/>
      <c r="E32" s="6">
        <v>1425518</v>
      </c>
      <c r="F32" s="4"/>
      <c r="G32" s="6">
        <v>2640</v>
      </c>
      <c r="H32" s="4"/>
      <c r="I32" s="6">
        <v>0</v>
      </c>
      <c r="J32" s="4"/>
      <c r="K32" s="6">
        <v>0</v>
      </c>
      <c r="L32" s="4"/>
      <c r="M32" s="6">
        <f t="shared" si="0"/>
        <v>0</v>
      </c>
      <c r="N32" s="4"/>
      <c r="O32" s="6">
        <v>3763367520</v>
      </c>
      <c r="P32" s="4"/>
      <c r="Q32" s="6">
        <v>0</v>
      </c>
      <c r="R32" s="4"/>
      <c r="S32" s="6">
        <f t="shared" si="1"/>
        <v>3763367520</v>
      </c>
    </row>
    <row r="33" spans="1:19">
      <c r="A33" s="1" t="s">
        <v>30</v>
      </c>
      <c r="C33" s="4" t="s">
        <v>168</v>
      </c>
      <c r="D33" s="4"/>
      <c r="E33" s="6">
        <v>1091408</v>
      </c>
      <c r="F33" s="4"/>
      <c r="G33" s="6">
        <v>2211</v>
      </c>
      <c r="H33" s="4"/>
      <c r="I33" s="6">
        <v>2413103088</v>
      </c>
      <c r="J33" s="4"/>
      <c r="K33" s="6">
        <v>341891737</v>
      </c>
      <c r="L33" s="4"/>
      <c r="M33" s="6">
        <f t="shared" si="0"/>
        <v>2071211351</v>
      </c>
      <c r="N33" s="4"/>
      <c r="O33" s="6">
        <v>2413103088</v>
      </c>
      <c r="P33" s="4"/>
      <c r="Q33" s="6">
        <v>341891737</v>
      </c>
      <c r="R33" s="4"/>
      <c r="S33" s="6">
        <f t="shared" si="1"/>
        <v>2071211351</v>
      </c>
    </row>
    <row r="34" spans="1:19">
      <c r="A34" s="1" t="s">
        <v>50</v>
      </c>
      <c r="C34" s="4" t="s">
        <v>4</v>
      </c>
      <c r="D34" s="4"/>
      <c r="E34" s="6">
        <v>4020453</v>
      </c>
      <c r="F34" s="4"/>
      <c r="G34" s="6">
        <v>690</v>
      </c>
      <c r="H34" s="4"/>
      <c r="I34" s="6">
        <v>0</v>
      </c>
      <c r="J34" s="4"/>
      <c r="K34" s="6">
        <v>0</v>
      </c>
      <c r="L34" s="4"/>
      <c r="M34" s="6">
        <f t="shared" si="0"/>
        <v>0</v>
      </c>
      <c r="N34" s="4"/>
      <c r="O34" s="6">
        <v>2774112570</v>
      </c>
      <c r="P34" s="4"/>
      <c r="Q34" s="6">
        <v>46702232</v>
      </c>
      <c r="R34" s="4"/>
      <c r="S34" s="6">
        <f t="shared" si="1"/>
        <v>2727410338</v>
      </c>
    </row>
    <row r="35" spans="1:19">
      <c r="A35" s="1" t="s">
        <v>18</v>
      </c>
      <c r="C35" s="4" t="s">
        <v>182</v>
      </c>
      <c r="D35" s="4"/>
      <c r="E35" s="6">
        <v>760339</v>
      </c>
      <c r="F35" s="4"/>
      <c r="G35" s="6">
        <v>300</v>
      </c>
      <c r="H35" s="4"/>
      <c r="I35" s="6">
        <v>0</v>
      </c>
      <c r="J35" s="4"/>
      <c r="K35" s="6">
        <v>0</v>
      </c>
      <c r="L35" s="4"/>
      <c r="M35" s="6">
        <f t="shared" si="0"/>
        <v>0</v>
      </c>
      <c r="N35" s="4"/>
      <c r="O35" s="6">
        <v>228101700</v>
      </c>
      <c r="P35" s="4"/>
      <c r="Q35" s="6">
        <v>7406881</v>
      </c>
      <c r="R35" s="4"/>
      <c r="S35" s="6">
        <f t="shared" si="1"/>
        <v>220694819</v>
      </c>
    </row>
    <row r="36" spans="1:19">
      <c r="A36" s="1" t="s">
        <v>19</v>
      </c>
      <c r="C36" s="4" t="s">
        <v>183</v>
      </c>
      <c r="D36" s="4"/>
      <c r="E36" s="6">
        <f>I36/G36</f>
        <v>12843624</v>
      </c>
      <c r="F36" s="4"/>
      <c r="G36" s="6">
        <v>427</v>
      </c>
      <c r="H36" s="4"/>
      <c r="I36" s="6">
        <v>5484227448</v>
      </c>
      <c r="J36" s="4"/>
      <c r="K36" s="6">
        <v>768696191</v>
      </c>
      <c r="L36" s="4"/>
      <c r="M36" s="6">
        <f t="shared" si="0"/>
        <v>4715531257</v>
      </c>
      <c r="N36" s="4"/>
      <c r="O36" s="6">
        <v>5484227448</v>
      </c>
      <c r="P36" s="4"/>
      <c r="Q36" s="6">
        <v>768696191</v>
      </c>
      <c r="R36" s="4"/>
      <c r="S36" s="6">
        <f t="shared" si="1"/>
        <v>4715531257</v>
      </c>
    </row>
    <row r="37" spans="1:19">
      <c r="A37" s="1" t="s">
        <v>44</v>
      </c>
      <c r="C37" s="4" t="s">
        <v>115</v>
      </c>
      <c r="D37" s="4"/>
      <c r="E37" s="6">
        <v>2385410</v>
      </c>
      <c r="F37" s="4"/>
      <c r="G37" s="6">
        <v>3300</v>
      </c>
      <c r="H37" s="4"/>
      <c r="I37" s="6">
        <v>7871853000</v>
      </c>
      <c r="J37" s="4"/>
      <c r="K37" s="6">
        <v>360150137</v>
      </c>
      <c r="L37" s="4"/>
      <c r="M37" s="6">
        <f t="shared" si="0"/>
        <v>7511702863</v>
      </c>
      <c r="N37" s="4"/>
      <c r="O37" s="6">
        <v>7871853000</v>
      </c>
      <c r="P37" s="4"/>
      <c r="Q37" s="6">
        <v>360150137</v>
      </c>
      <c r="R37" s="4"/>
      <c r="S37" s="6">
        <f t="shared" si="1"/>
        <v>7511702863</v>
      </c>
    </row>
    <row r="38" spans="1:19">
      <c r="A38" s="1" t="s">
        <v>55</v>
      </c>
      <c r="C38" s="4" t="s">
        <v>184</v>
      </c>
      <c r="D38" s="4"/>
      <c r="E38" s="6">
        <v>3574351</v>
      </c>
      <c r="F38" s="4"/>
      <c r="G38" s="6">
        <v>750</v>
      </c>
      <c r="H38" s="4"/>
      <c r="I38" s="6">
        <v>0</v>
      </c>
      <c r="J38" s="4"/>
      <c r="K38" s="6">
        <v>0</v>
      </c>
      <c r="L38" s="4"/>
      <c r="M38" s="6">
        <f t="shared" si="0"/>
        <v>0</v>
      </c>
      <c r="N38" s="4"/>
      <c r="O38" s="6">
        <v>2680763250</v>
      </c>
      <c r="P38" s="4"/>
      <c r="Q38" s="6">
        <v>252776684</v>
      </c>
      <c r="R38" s="4"/>
      <c r="S38" s="6">
        <f t="shared" si="1"/>
        <v>2427986566</v>
      </c>
    </row>
    <row r="39" spans="1:19">
      <c r="A39" s="1" t="s">
        <v>34</v>
      </c>
      <c r="C39" s="4" t="s">
        <v>185</v>
      </c>
      <c r="D39" s="4"/>
      <c r="E39" s="6">
        <v>2198964</v>
      </c>
      <c r="F39" s="4"/>
      <c r="G39" s="6">
        <v>1000</v>
      </c>
      <c r="H39" s="4"/>
      <c r="I39" s="6">
        <v>0</v>
      </c>
      <c r="J39" s="4"/>
      <c r="K39" s="6">
        <v>0</v>
      </c>
      <c r="L39" s="4"/>
      <c r="M39" s="6">
        <f t="shared" si="0"/>
        <v>0</v>
      </c>
      <c r="N39" s="4"/>
      <c r="O39" s="6">
        <v>2198964000</v>
      </c>
      <c r="P39" s="4"/>
      <c r="Q39" s="6">
        <v>47162767</v>
      </c>
      <c r="R39" s="4"/>
      <c r="S39" s="6">
        <f t="shared" si="1"/>
        <v>2151801233</v>
      </c>
    </row>
    <row r="40" spans="1:19">
      <c r="A40" s="1" t="s">
        <v>22</v>
      </c>
      <c r="C40" s="4" t="s">
        <v>186</v>
      </c>
      <c r="D40" s="4"/>
      <c r="E40" s="6">
        <v>1010259</v>
      </c>
      <c r="F40" s="4"/>
      <c r="G40" s="6">
        <v>5600</v>
      </c>
      <c r="H40" s="4"/>
      <c r="I40" s="6">
        <v>5657450400</v>
      </c>
      <c r="J40" s="4"/>
      <c r="K40" s="6">
        <v>57533394</v>
      </c>
      <c r="L40" s="4"/>
      <c r="M40" s="6">
        <f t="shared" si="0"/>
        <v>5599917006</v>
      </c>
      <c r="N40" s="4"/>
      <c r="O40" s="6">
        <v>5657450400</v>
      </c>
      <c r="P40" s="4"/>
      <c r="Q40" s="6">
        <v>57533394</v>
      </c>
      <c r="R40" s="4"/>
      <c r="S40" s="6">
        <f t="shared" si="1"/>
        <v>5599917006</v>
      </c>
    </row>
    <row r="41" spans="1:19">
      <c r="A41" s="1" t="s">
        <v>32</v>
      </c>
      <c r="C41" s="4" t="s">
        <v>187</v>
      </c>
      <c r="D41" s="4"/>
      <c r="E41" s="6">
        <v>3790276</v>
      </c>
      <c r="F41" s="4"/>
      <c r="G41" s="6">
        <v>2550</v>
      </c>
      <c r="H41" s="4"/>
      <c r="I41" s="6">
        <v>0</v>
      </c>
      <c r="J41" s="4"/>
      <c r="K41" s="6">
        <v>0</v>
      </c>
      <c r="L41" s="4"/>
      <c r="M41" s="6">
        <f t="shared" si="0"/>
        <v>0</v>
      </c>
      <c r="N41" s="4"/>
      <c r="O41" s="6">
        <v>9665203800</v>
      </c>
      <c r="P41" s="4"/>
      <c r="Q41" s="6">
        <v>502088509</v>
      </c>
      <c r="R41" s="4"/>
      <c r="S41" s="6">
        <f t="shared" si="1"/>
        <v>9163115291</v>
      </c>
    </row>
    <row r="42" spans="1:19">
      <c r="A42" s="1" t="s">
        <v>45</v>
      </c>
      <c r="C42" s="4" t="s">
        <v>188</v>
      </c>
      <c r="D42" s="4"/>
      <c r="E42" s="6">
        <v>2878260</v>
      </c>
      <c r="F42" s="4"/>
      <c r="G42" s="6">
        <v>800</v>
      </c>
      <c r="H42" s="4"/>
      <c r="I42" s="6">
        <v>2302608000</v>
      </c>
      <c r="J42" s="4"/>
      <c r="K42" s="6">
        <v>95249051</v>
      </c>
      <c r="L42" s="4"/>
      <c r="M42" s="6">
        <f t="shared" si="0"/>
        <v>2207358949</v>
      </c>
      <c r="N42" s="4"/>
      <c r="O42" s="6">
        <v>2302608000</v>
      </c>
      <c r="P42" s="4"/>
      <c r="Q42" s="6">
        <v>95249051</v>
      </c>
      <c r="R42" s="4"/>
      <c r="S42" s="6">
        <f t="shared" si="1"/>
        <v>2207358949</v>
      </c>
    </row>
    <row r="43" spans="1:19">
      <c r="A43" s="1" t="s">
        <v>43</v>
      </c>
      <c r="C43" s="4" t="s">
        <v>189</v>
      </c>
      <c r="D43" s="4"/>
      <c r="E43" s="6">
        <v>2464732</v>
      </c>
      <c r="F43" s="4"/>
      <c r="G43" s="6">
        <v>4327</v>
      </c>
      <c r="H43" s="4"/>
      <c r="I43" s="6">
        <v>10664895364</v>
      </c>
      <c r="J43" s="4"/>
      <c r="K43" s="6">
        <v>999627064</v>
      </c>
      <c r="L43" s="4"/>
      <c r="M43" s="6">
        <f t="shared" si="0"/>
        <v>9665268300</v>
      </c>
      <c r="N43" s="4"/>
      <c r="O43" s="6">
        <v>10664895364</v>
      </c>
      <c r="P43" s="4"/>
      <c r="Q43" s="6">
        <v>999627064</v>
      </c>
      <c r="R43" s="4"/>
      <c r="S43" s="6">
        <f t="shared" si="1"/>
        <v>9665268300</v>
      </c>
    </row>
    <row r="44" spans="1:19">
      <c r="A44" s="1" t="s">
        <v>220</v>
      </c>
      <c r="C44" s="4" t="s">
        <v>219</v>
      </c>
      <c r="D44" s="4"/>
      <c r="E44" s="6">
        <v>0</v>
      </c>
      <c r="F44" s="4"/>
      <c r="G44" s="6">
        <v>0</v>
      </c>
      <c r="H44" s="4"/>
      <c r="I44" s="6">
        <v>0</v>
      </c>
      <c r="J44" s="4"/>
      <c r="K44" s="6">
        <v>0</v>
      </c>
      <c r="L44" s="4"/>
      <c r="M44" s="6">
        <f t="shared" si="0"/>
        <v>0</v>
      </c>
      <c r="N44" s="4"/>
      <c r="O44" s="6">
        <v>8665997683</v>
      </c>
      <c r="P44" s="4"/>
      <c r="Q44" s="6">
        <v>0</v>
      </c>
      <c r="R44" s="4"/>
      <c r="S44" s="6">
        <f t="shared" si="1"/>
        <v>8665997683</v>
      </c>
    </row>
    <row r="45" spans="1:19" ht="24.75" thickBot="1">
      <c r="C45" s="4"/>
      <c r="D45" s="4"/>
      <c r="E45" s="4"/>
      <c r="F45" s="4"/>
      <c r="G45" s="4"/>
      <c r="H45" s="4"/>
      <c r="I45" s="9">
        <f>SUM(I8:I44)</f>
        <v>115428252745</v>
      </c>
      <c r="J45" s="4"/>
      <c r="K45" s="9">
        <f>SUM(K8:K44)</f>
        <v>8759421823</v>
      </c>
      <c r="L45" s="4"/>
      <c r="M45" s="9">
        <f>SUM(M8:M44)</f>
        <v>106668830922</v>
      </c>
      <c r="N45" s="4"/>
      <c r="O45" s="9">
        <f>SUM(O8:O44)</f>
        <v>162203394715</v>
      </c>
      <c r="P45" s="4"/>
      <c r="Q45" s="9">
        <f>SUM(Q8:Q44)</f>
        <v>10614873458</v>
      </c>
      <c r="R45" s="4"/>
      <c r="S45" s="9">
        <f>SUM(S8:S44)</f>
        <v>151588521257</v>
      </c>
    </row>
    <row r="46" spans="1:19" ht="24.75" thickTop="1">
      <c r="I46" s="3"/>
      <c r="O46" s="3"/>
    </row>
    <row r="47" spans="1:19">
      <c r="I47" s="3"/>
      <c r="O47" s="3"/>
    </row>
  </sheetData>
  <mergeCells count="16">
    <mergeCell ref="G7"/>
    <mergeCell ref="C6:G6"/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85"/>
  <sheetViews>
    <sheetView rightToLeft="1" topLeftCell="A64" workbookViewId="0">
      <selection activeCell="Q80" sqref="Q80"/>
    </sheetView>
  </sheetViews>
  <sheetFormatPr defaultRowHeight="24"/>
  <cols>
    <col min="1" max="1" width="32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16.5703125" style="1" bestFit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151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5" t="s">
        <v>3</v>
      </c>
      <c r="C6" s="16" t="s">
        <v>153</v>
      </c>
      <c r="D6" s="16" t="s">
        <v>153</v>
      </c>
      <c r="E6" s="16" t="s">
        <v>153</v>
      </c>
      <c r="F6" s="16" t="s">
        <v>153</v>
      </c>
      <c r="G6" s="16" t="s">
        <v>153</v>
      </c>
      <c r="H6" s="16" t="s">
        <v>153</v>
      </c>
      <c r="I6" s="16" t="s">
        <v>153</v>
      </c>
      <c r="K6" s="16" t="s">
        <v>154</v>
      </c>
      <c r="L6" s="16" t="s">
        <v>154</v>
      </c>
      <c r="M6" s="16" t="s">
        <v>154</v>
      </c>
      <c r="N6" s="16" t="s">
        <v>154</v>
      </c>
      <c r="O6" s="16" t="s">
        <v>154</v>
      </c>
      <c r="P6" s="16" t="s">
        <v>154</v>
      </c>
      <c r="Q6" s="16" t="s">
        <v>154</v>
      </c>
    </row>
    <row r="7" spans="1:17" ht="24.75">
      <c r="A7" s="16" t="s">
        <v>3</v>
      </c>
      <c r="C7" s="16" t="s">
        <v>7</v>
      </c>
      <c r="E7" s="16" t="s">
        <v>190</v>
      </c>
      <c r="G7" s="16" t="s">
        <v>191</v>
      </c>
      <c r="I7" s="16" t="s">
        <v>192</v>
      </c>
      <c r="K7" s="16" t="s">
        <v>7</v>
      </c>
      <c r="M7" s="16" t="s">
        <v>190</v>
      </c>
      <c r="O7" s="16" t="s">
        <v>191</v>
      </c>
      <c r="Q7" s="16" t="s">
        <v>192</v>
      </c>
    </row>
    <row r="8" spans="1:17">
      <c r="A8" s="1" t="s">
        <v>26</v>
      </c>
      <c r="C8" s="7">
        <v>12719589</v>
      </c>
      <c r="D8" s="7"/>
      <c r="E8" s="7">
        <v>63978171673</v>
      </c>
      <c r="F8" s="7"/>
      <c r="G8" s="7">
        <v>72070272439</v>
      </c>
      <c r="H8" s="7"/>
      <c r="I8" s="7">
        <f>E8-G8</f>
        <v>-8092100766</v>
      </c>
      <c r="J8" s="7"/>
      <c r="K8" s="7">
        <v>12719589</v>
      </c>
      <c r="L8" s="7"/>
      <c r="M8" s="7">
        <v>63978171673</v>
      </c>
      <c r="N8" s="7"/>
      <c r="O8" s="7">
        <v>79024421542</v>
      </c>
      <c r="P8" s="7"/>
      <c r="Q8" s="7">
        <f>M8-O8</f>
        <v>-15046249869</v>
      </c>
    </row>
    <row r="9" spans="1:17">
      <c r="A9" s="1" t="s">
        <v>28</v>
      </c>
      <c r="C9" s="7">
        <v>2167673</v>
      </c>
      <c r="D9" s="7"/>
      <c r="E9" s="7">
        <v>3706213594</v>
      </c>
      <c r="F9" s="7"/>
      <c r="G9" s="7">
        <v>5768333600</v>
      </c>
      <c r="H9" s="7"/>
      <c r="I9" s="7">
        <f t="shared" ref="I9:I72" si="0">E9-G9</f>
        <v>-2062120006</v>
      </c>
      <c r="J9" s="7"/>
      <c r="K9" s="7">
        <v>2167673</v>
      </c>
      <c r="L9" s="7"/>
      <c r="M9" s="7">
        <v>3706213594</v>
      </c>
      <c r="N9" s="7"/>
      <c r="O9" s="7">
        <v>4749371543</v>
      </c>
      <c r="P9" s="7"/>
      <c r="Q9" s="7">
        <f t="shared" ref="Q9:Q72" si="1">M9-O9</f>
        <v>-1043157949</v>
      </c>
    </row>
    <row r="10" spans="1:17">
      <c r="A10" s="1" t="s">
        <v>17</v>
      </c>
      <c r="C10" s="7">
        <v>10027181</v>
      </c>
      <c r="D10" s="7"/>
      <c r="E10" s="7">
        <v>53077040128</v>
      </c>
      <c r="F10" s="7"/>
      <c r="G10" s="7">
        <v>52130125798</v>
      </c>
      <c r="H10" s="7"/>
      <c r="I10" s="7">
        <f t="shared" si="0"/>
        <v>946914330</v>
      </c>
      <c r="J10" s="7"/>
      <c r="K10" s="7">
        <v>10027181</v>
      </c>
      <c r="L10" s="7"/>
      <c r="M10" s="7">
        <v>53077040128</v>
      </c>
      <c r="N10" s="7"/>
      <c r="O10" s="7">
        <v>39152415707</v>
      </c>
      <c r="P10" s="7"/>
      <c r="Q10" s="7">
        <f t="shared" si="1"/>
        <v>13924624421</v>
      </c>
    </row>
    <row r="11" spans="1:17">
      <c r="A11" s="1" t="s">
        <v>46</v>
      </c>
      <c r="C11" s="7">
        <v>8564346</v>
      </c>
      <c r="D11" s="7"/>
      <c r="E11" s="7">
        <v>25880699949</v>
      </c>
      <c r="F11" s="7"/>
      <c r="G11" s="7">
        <v>32121013457</v>
      </c>
      <c r="H11" s="7"/>
      <c r="I11" s="7">
        <f t="shared" si="0"/>
        <v>-6240313508</v>
      </c>
      <c r="J11" s="7"/>
      <c r="K11" s="7">
        <v>8564346</v>
      </c>
      <c r="L11" s="7"/>
      <c r="M11" s="7">
        <v>25880699949</v>
      </c>
      <c r="N11" s="7"/>
      <c r="O11" s="7">
        <v>34581382948</v>
      </c>
      <c r="P11" s="7"/>
      <c r="Q11" s="7">
        <f t="shared" si="1"/>
        <v>-8700682999</v>
      </c>
    </row>
    <row r="12" spans="1:17">
      <c r="A12" s="1" t="s">
        <v>21</v>
      </c>
      <c r="C12" s="7">
        <v>374022</v>
      </c>
      <c r="D12" s="7"/>
      <c r="E12" s="7">
        <v>28405257879</v>
      </c>
      <c r="F12" s="7"/>
      <c r="G12" s="7">
        <v>34112335214</v>
      </c>
      <c r="H12" s="7"/>
      <c r="I12" s="7">
        <f t="shared" si="0"/>
        <v>-5707077335</v>
      </c>
      <c r="J12" s="7"/>
      <c r="K12" s="7">
        <v>374022</v>
      </c>
      <c r="L12" s="7"/>
      <c r="M12" s="7">
        <v>28405257879</v>
      </c>
      <c r="N12" s="7"/>
      <c r="O12" s="7">
        <v>31770016830</v>
      </c>
      <c r="P12" s="7"/>
      <c r="Q12" s="7">
        <f t="shared" si="1"/>
        <v>-3364758951</v>
      </c>
    </row>
    <row r="13" spans="1:17">
      <c r="A13" s="1" t="s">
        <v>38</v>
      </c>
      <c r="C13" s="7">
        <v>3495236</v>
      </c>
      <c r="D13" s="7"/>
      <c r="E13" s="7">
        <v>53923298646</v>
      </c>
      <c r="F13" s="7"/>
      <c r="G13" s="7">
        <v>66361791504</v>
      </c>
      <c r="H13" s="7"/>
      <c r="I13" s="7">
        <f t="shared" si="0"/>
        <v>-12438492858</v>
      </c>
      <c r="J13" s="7"/>
      <c r="K13" s="7">
        <v>3495236</v>
      </c>
      <c r="L13" s="7"/>
      <c r="M13" s="7">
        <v>53923298646</v>
      </c>
      <c r="N13" s="7"/>
      <c r="O13" s="7">
        <v>64172894716</v>
      </c>
      <c r="P13" s="7"/>
      <c r="Q13" s="7">
        <f t="shared" si="1"/>
        <v>-10249596070</v>
      </c>
    </row>
    <row r="14" spans="1:17">
      <c r="A14" s="1" t="s">
        <v>41</v>
      </c>
      <c r="C14" s="7">
        <v>2188098</v>
      </c>
      <c r="D14" s="7"/>
      <c r="E14" s="7">
        <v>72125613568</v>
      </c>
      <c r="F14" s="7"/>
      <c r="G14" s="7">
        <v>89308736221</v>
      </c>
      <c r="H14" s="7"/>
      <c r="I14" s="7">
        <f t="shared" si="0"/>
        <v>-17183122653</v>
      </c>
      <c r="J14" s="7"/>
      <c r="K14" s="7">
        <v>2188098</v>
      </c>
      <c r="L14" s="7"/>
      <c r="M14" s="7">
        <v>72125613568</v>
      </c>
      <c r="N14" s="7"/>
      <c r="O14" s="7">
        <v>70494304456</v>
      </c>
      <c r="P14" s="7"/>
      <c r="Q14" s="7">
        <f t="shared" si="1"/>
        <v>1631309112</v>
      </c>
    </row>
    <row r="15" spans="1:17">
      <c r="A15" s="1" t="s">
        <v>50</v>
      </c>
      <c r="C15" s="7">
        <v>4020453</v>
      </c>
      <c r="D15" s="7"/>
      <c r="E15" s="7">
        <v>44081740290</v>
      </c>
      <c r="F15" s="7"/>
      <c r="G15" s="7">
        <v>42882780898</v>
      </c>
      <c r="H15" s="7"/>
      <c r="I15" s="7">
        <f t="shared" si="0"/>
        <v>1198959392</v>
      </c>
      <c r="J15" s="7"/>
      <c r="K15" s="7">
        <v>4020453</v>
      </c>
      <c r="L15" s="7"/>
      <c r="M15" s="7">
        <v>44081740290</v>
      </c>
      <c r="N15" s="7"/>
      <c r="O15" s="7">
        <v>46879312319</v>
      </c>
      <c r="P15" s="7"/>
      <c r="Q15" s="7">
        <f t="shared" si="1"/>
        <v>-2797572029</v>
      </c>
    </row>
    <row r="16" spans="1:17">
      <c r="A16" s="1" t="s">
        <v>34</v>
      </c>
      <c r="C16" s="7">
        <v>2275036</v>
      </c>
      <c r="D16" s="7"/>
      <c r="E16" s="7">
        <v>62304312211</v>
      </c>
      <c r="F16" s="7"/>
      <c r="G16" s="7">
        <v>53016860784</v>
      </c>
      <c r="H16" s="7"/>
      <c r="I16" s="7">
        <f t="shared" si="0"/>
        <v>9287451427</v>
      </c>
      <c r="J16" s="7"/>
      <c r="K16" s="7">
        <v>2275036</v>
      </c>
      <c r="L16" s="7"/>
      <c r="M16" s="7">
        <v>62304312211</v>
      </c>
      <c r="N16" s="7"/>
      <c r="O16" s="7">
        <v>61374807325</v>
      </c>
      <c r="P16" s="7"/>
      <c r="Q16" s="7">
        <f t="shared" si="1"/>
        <v>929504886</v>
      </c>
    </row>
    <row r="17" spans="1:17">
      <c r="A17" s="1" t="s">
        <v>47</v>
      </c>
      <c r="C17" s="7">
        <v>856476</v>
      </c>
      <c r="D17" s="7"/>
      <c r="E17" s="7">
        <v>10948746385</v>
      </c>
      <c r="F17" s="7"/>
      <c r="G17" s="7">
        <v>11825667752</v>
      </c>
      <c r="H17" s="7"/>
      <c r="I17" s="7">
        <f t="shared" si="0"/>
        <v>-876921367</v>
      </c>
      <c r="J17" s="7"/>
      <c r="K17" s="7">
        <v>856476</v>
      </c>
      <c r="L17" s="7"/>
      <c r="M17" s="7">
        <v>10948746385</v>
      </c>
      <c r="N17" s="7"/>
      <c r="O17" s="7">
        <v>10863608389</v>
      </c>
      <c r="P17" s="7"/>
      <c r="Q17" s="7">
        <f t="shared" si="1"/>
        <v>85137996</v>
      </c>
    </row>
    <row r="18" spans="1:17">
      <c r="A18" s="1" t="s">
        <v>62</v>
      </c>
      <c r="C18" s="7">
        <v>1085883</v>
      </c>
      <c r="D18" s="7"/>
      <c r="E18" s="7">
        <v>33807496919</v>
      </c>
      <c r="F18" s="7"/>
      <c r="G18" s="7">
        <v>37585473905</v>
      </c>
      <c r="H18" s="7"/>
      <c r="I18" s="7">
        <f t="shared" si="0"/>
        <v>-3777976986</v>
      </c>
      <c r="J18" s="7"/>
      <c r="K18" s="7">
        <v>1085883</v>
      </c>
      <c r="L18" s="7"/>
      <c r="M18" s="7">
        <v>33807496919</v>
      </c>
      <c r="N18" s="7"/>
      <c r="O18" s="7">
        <v>37941683168</v>
      </c>
      <c r="P18" s="7"/>
      <c r="Q18" s="7">
        <f t="shared" si="1"/>
        <v>-4134186249</v>
      </c>
    </row>
    <row r="19" spans="1:17">
      <c r="A19" s="1" t="s">
        <v>51</v>
      </c>
      <c r="C19" s="7">
        <v>1371530</v>
      </c>
      <c r="D19" s="7"/>
      <c r="E19" s="7">
        <v>40014891787</v>
      </c>
      <c r="F19" s="7"/>
      <c r="G19" s="7">
        <v>44173168446</v>
      </c>
      <c r="H19" s="7"/>
      <c r="I19" s="7">
        <f t="shared" si="0"/>
        <v>-4158276659</v>
      </c>
      <c r="J19" s="7"/>
      <c r="K19" s="7">
        <v>1371530</v>
      </c>
      <c r="L19" s="7"/>
      <c r="M19" s="7">
        <v>40014891787</v>
      </c>
      <c r="N19" s="7"/>
      <c r="O19" s="7">
        <v>34561414439</v>
      </c>
      <c r="P19" s="7"/>
      <c r="Q19" s="7">
        <f t="shared" si="1"/>
        <v>5453477348</v>
      </c>
    </row>
    <row r="20" spans="1:17">
      <c r="A20" s="1" t="s">
        <v>64</v>
      </c>
      <c r="C20" s="7">
        <v>5601819</v>
      </c>
      <c r="D20" s="7"/>
      <c r="E20" s="7">
        <v>60139672311</v>
      </c>
      <c r="F20" s="7"/>
      <c r="G20" s="7">
        <v>59249520148</v>
      </c>
      <c r="H20" s="7"/>
      <c r="I20" s="7">
        <f t="shared" si="0"/>
        <v>890152163</v>
      </c>
      <c r="J20" s="7"/>
      <c r="K20" s="7">
        <v>5601819</v>
      </c>
      <c r="L20" s="7"/>
      <c r="M20" s="7">
        <v>60139672311</v>
      </c>
      <c r="N20" s="7"/>
      <c r="O20" s="7">
        <v>59249520148</v>
      </c>
      <c r="P20" s="7"/>
      <c r="Q20" s="7">
        <f t="shared" si="1"/>
        <v>890152163</v>
      </c>
    </row>
    <row r="21" spans="1:17">
      <c r="A21" s="1" t="s">
        <v>54</v>
      </c>
      <c r="C21" s="7">
        <v>1023715</v>
      </c>
      <c r="D21" s="7"/>
      <c r="E21" s="7">
        <v>28656288904</v>
      </c>
      <c r="F21" s="7"/>
      <c r="G21" s="7">
        <v>34038994769</v>
      </c>
      <c r="H21" s="7"/>
      <c r="I21" s="7">
        <f t="shared" si="0"/>
        <v>-5382705865</v>
      </c>
      <c r="J21" s="7"/>
      <c r="K21" s="7">
        <v>1023715</v>
      </c>
      <c r="L21" s="7"/>
      <c r="M21" s="7">
        <v>28656288904</v>
      </c>
      <c r="N21" s="7"/>
      <c r="O21" s="7">
        <v>37987900185</v>
      </c>
      <c r="P21" s="7"/>
      <c r="Q21" s="7">
        <f t="shared" si="1"/>
        <v>-9331611281</v>
      </c>
    </row>
    <row r="22" spans="1:17">
      <c r="A22" s="1" t="s">
        <v>57</v>
      </c>
      <c r="C22" s="7">
        <v>592357</v>
      </c>
      <c r="D22" s="7"/>
      <c r="E22" s="7">
        <v>47106598068</v>
      </c>
      <c r="F22" s="7"/>
      <c r="G22" s="7">
        <v>59943146041</v>
      </c>
      <c r="H22" s="7"/>
      <c r="I22" s="7">
        <f t="shared" si="0"/>
        <v>-12836547973</v>
      </c>
      <c r="J22" s="7"/>
      <c r="K22" s="7">
        <v>592357</v>
      </c>
      <c r="L22" s="7"/>
      <c r="M22" s="7">
        <v>47106598068</v>
      </c>
      <c r="N22" s="7"/>
      <c r="O22" s="7">
        <v>47489339174</v>
      </c>
      <c r="P22" s="7"/>
      <c r="Q22" s="7">
        <f t="shared" si="1"/>
        <v>-382741106</v>
      </c>
    </row>
    <row r="23" spans="1:17">
      <c r="A23" s="1" t="s">
        <v>58</v>
      </c>
      <c r="C23" s="7">
        <v>685669</v>
      </c>
      <c r="D23" s="7"/>
      <c r="E23" s="7">
        <v>18675545982</v>
      </c>
      <c r="F23" s="7"/>
      <c r="G23" s="7">
        <v>33446664510</v>
      </c>
      <c r="H23" s="7"/>
      <c r="I23" s="7">
        <f t="shared" si="0"/>
        <v>-14771118528</v>
      </c>
      <c r="J23" s="7"/>
      <c r="K23" s="7">
        <v>685669</v>
      </c>
      <c r="L23" s="7"/>
      <c r="M23" s="7">
        <v>18675545982</v>
      </c>
      <c r="N23" s="7"/>
      <c r="O23" s="7">
        <v>14960884462</v>
      </c>
      <c r="P23" s="7"/>
      <c r="Q23" s="7">
        <f t="shared" si="1"/>
        <v>3714661520</v>
      </c>
    </row>
    <row r="24" spans="1:17">
      <c r="A24" s="1" t="s">
        <v>43</v>
      </c>
      <c r="C24" s="7">
        <v>2464732</v>
      </c>
      <c r="D24" s="7"/>
      <c r="E24" s="7">
        <v>103025310815</v>
      </c>
      <c r="F24" s="7"/>
      <c r="G24" s="7">
        <v>119685765358</v>
      </c>
      <c r="H24" s="7"/>
      <c r="I24" s="7">
        <f t="shared" si="0"/>
        <v>-16660454543</v>
      </c>
      <c r="J24" s="7"/>
      <c r="K24" s="7">
        <v>2464732</v>
      </c>
      <c r="L24" s="7"/>
      <c r="M24" s="7">
        <v>103025310815</v>
      </c>
      <c r="N24" s="7"/>
      <c r="O24" s="7">
        <v>148229044099</v>
      </c>
      <c r="P24" s="7"/>
      <c r="Q24" s="7">
        <f t="shared" si="1"/>
        <v>-45203733284</v>
      </c>
    </row>
    <row r="25" spans="1:17">
      <c r="A25" s="1" t="s">
        <v>39</v>
      </c>
      <c r="C25" s="7">
        <v>2264614</v>
      </c>
      <c r="D25" s="7"/>
      <c r="E25" s="7">
        <v>52113880506</v>
      </c>
      <c r="F25" s="7"/>
      <c r="G25" s="7">
        <v>49656340191</v>
      </c>
      <c r="H25" s="7"/>
      <c r="I25" s="7">
        <f t="shared" si="0"/>
        <v>2457540315</v>
      </c>
      <c r="J25" s="7"/>
      <c r="K25" s="7">
        <v>2264614</v>
      </c>
      <c r="L25" s="7"/>
      <c r="M25" s="7">
        <v>52113880506</v>
      </c>
      <c r="N25" s="7"/>
      <c r="O25" s="7">
        <v>52539659180</v>
      </c>
      <c r="P25" s="7"/>
      <c r="Q25" s="7">
        <f t="shared" si="1"/>
        <v>-425778674</v>
      </c>
    </row>
    <row r="26" spans="1:17">
      <c r="A26" s="1" t="s">
        <v>29</v>
      </c>
      <c r="C26" s="7">
        <v>530917</v>
      </c>
      <c r="D26" s="7"/>
      <c r="E26" s="7">
        <v>13990865742</v>
      </c>
      <c r="F26" s="7"/>
      <c r="G26" s="7">
        <v>14112250092</v>
      </c>
      <c r="H26" s="7"/>
      <c r="I26" s="7">
        <f t="shared" si="0"/>
        <v>-121384350</v>
      </c>
      <c r="J26" s="7"/>
      <c r="K26" s="7">
        <v>530917</v>
      </c>
      <c r="L26" s="7"/>
      <c r="M26" s="7">
        <v>13990865742</v>
      </c>
      <c r="N26" s="7"/>
      <c r="O26" s="7">
        <v>13160503561</v>
      </c>
      <c r="P26" s="7"/>
      <c r="Q26" s="7">
        <f t="shared" si="1"/>
        <v>830362181</v>
      </c>
    </row>
    <row r="27" spans="1:17">
      <c r="A27" s="1" t="s">
        <v>20</v>
      </c>
      <c r="C27" s="7">
        <v>4594855</v>
      </c>
      <c r="D27" s="7"/>
      <c r="E27" s="7">
        <v>30373978824</v>
      </c>
      <c r="F27" s="7"/>
      <c r="G27" s="7">
        <v>40239812548</v>
      </c>
      <c r="H27" s="7"/>
      <c r="I27" s="7">
        <f t="shared" si="0"/>
        <v>-9865833724</v>
      </c>
      <c r="J27" s="7"/>
      <c r="K27" s="7">
        <v>4594855</v>
      </c>
      <c r="L27" s="7"/>
      <c r="M27" s="7">
        <v>30373978824</v>
      </c>
      <c r="N27" s="7"/>
      <c r="O27" s="7">
        <v>37544978335</v>
      </c>
      <c r="P27" s="7"/>
      <c r="Q27" s="7">
        <f t="shared" si="1"/>
        <v>-7170999511</v>
      </c>
    </row>
    <row r="28" spans="1:17">
      <c r="A28" s="1" t="s">
        <v>35</v>
      </c>
      <c r="C28" s="7">
        <v>14619936</v>
      </c>
      <c r="D28" s="7"/>
      <c r="E28" s="7">
        <v>17207009698</v>
      </c>
      <c r="F28" s="7"/>
      <c r="G28" s="7">
        <v>19125358753</v>
      </c>
      <c r="H28" s="7"/>
      <c r="I28" s="7">
        <f t="shared" si="0"/>
        <v>-1918349055</v>
      </c>
      <c r="J28" s="7"/>
      <c r="K28" s="7">
        <v>14619936</v>
      </c>
      <c r="L28" s="7"/>
      <c r="M28" s="7">
        <v>17207009698</v>
      </c>
      <c r="N28" s="7"/>
      <c r="O28" s="7">
        <v>18805633909</v>
      </c>
      <c r="P28" s="7"/>
      <c r="Q28" s="7">
        <f t="shared" si="1"/>
        <v>-1598624211</v>
      </c>
    </row>
    <row r="29" spans="1:17">
      <c r="A29" s="1" t="s">
        <v>59</v>
      </c>
      <c r="C29" s="7">
        <v>9133174</v>
      </c>
      <c r="D29" s="7"/>
      <c r="E29" s="7">
        <v>44676930375</v>
      </c>
      <c r="F29" s="7"/>
      <c r="G29" s="7">
        <v>53746683159</v>
      </c>
      <c r="H29" s="7"/>
      <c r="I29" s="7">
        <f t="shared" si="0"/>
        <v>-9069752784</v>
      </c>
      <c r="J29" s="7"/>
      <c r="K29" s="7">
        <v>9133174</v>
      </c>
      <c r="L29" s="7"/>
      <c r="M29" s="7">
        <v>44676930375</v>
      </c>
      <c r="N29" s="7"/>
      <c r="O29" s="7">
        <v>49016611887</v>
      </c>
      <c r="P29" s="7"/>
      <c r="Q29" s="7">
        <f t="shared" si="1"/>
        <v>-4339681512</v>
      </c>
    </row>
    <row r="30" spans="1:17">
      <c r="A30" s="1" t="s">
        <v>36</v>
      </c>
      <c r="C30" s="7">
        <v>9163348</v>
      </c>
      <c r="D30" s="7"/>
      <c r="E30" s="7">
        <v>29403290584</v>
      </c>
      <c r="F30" s="7"/>
      <c r="G30" s="7">
        <v>33493153493</v>
      </c>
      <c r="H30" s="7"/>
      <c r="I30" s="7">
        <f t="shared" si="0"/>
        <v>-4089862909</v>
      </c>
      <c r="J30" s="7"/>
      <c r="K30" s="7">
        <v>9163348</v>
      </c>
      <c r="L30" s="7"/>
      <c r="M30" s="7">
        <v>29403290584</v>
      </c>
      <c r="N30" s="7"/>
      <c r="O30" s="7">
        <v>30847920774</v>
      </c>
      <c r="P30" s="7"/>
      <c r="Q30" s="7">
        <f t="shared" si="1"/>
        <v>-1444630190</v>
      </c>
    </row>
    <row r="31" spans="1:17">
      <c r="A31" s="1" t="s">
        <v>23</v>
      </c>
      <c r="C31" s="7">
        <v>978785</v>
      </c>
      <c r="D31" s="7"/>
      <c r="E31" s="7">
        <v>20938125653</v>
      </c>
      <c r="F31" s="7"/>
      <c r="G31" s="7">
        <v>29081811142</v>
      </c>
      <c r="H31" s="7"/>
      <c r="I31" s="7">
        <f t="shared" si="0"/>
        <v>-8143685489</v>
      </c>
      <c r="J31" s="7"/>
      <c r="K31" s="7">
        <v>978785</v>
      </c>
      <c r="L31" s="7"/>
      <c r="M31" s="7">
        <v>20938125653</v>
      </c>
      <c r="N31" s="7"/>
      <c r="O31" s="7">
        <v>31358540447</v>
      </c>
      <c r="P31" s="7"/>
      <c r="Q31" s="7">
        <f t="shared" si="1"/>
        <v>-10420414794</v>
      </c>
    </row>
    <row r="32" spans="1:17">
      <c r="A32" s="1" t="s">
        <v>52</v>
      </c>
      <c r="C32" s="7">
        <v>1808414</v>
      </c>
      <c r="D32" s="7"/>
      <c r="E32" s="7">
        <v>47673782401</v>
      </c>
      <c r="F32" s="7"/>
      <c r="G32" s="7">
        <v>42208914433</v>
      </c>
      <c r="H32" s="7"/>
      <c r="I32" s="7">
        <f t="shared" si="0"/>
        <v>5464867968</v>
      </c>
      <c r="J32" s="7"/>
      <c r="K32" s="7">
        <v>1808414</v>
      </c>
      <c r="L32" s="7"/>
      <c r="M32" s="7">
        <v>47673782401</v>
      </c>
      <c r="N32" s="7"/>
      <c r="O32" s="7">
        <v>40770791285</v>
      </c>
      <c r="P32" s="7"/>
      <c r="Q32" s="7">
        <f t="shared" si="1"/>
        <v>6902991116</v>
      </c>
    </row>
    <row r="33" spans="1:17">
      <c r="A33" s="1" t="s">
        <v>42</v>
      </c>
      <c r="C33" s="7">
        <v>1425518</v>
      </c>
      <c r="D33" s="7"/>
      <c r="E33" s="7">
        <v>39818716317</v>
      </c>
      <c r="F33" s="7"/>
      <c r="G33" s="7">
        <v>35709311431</v>
      </c>
      <c r="H33" s="7"/>
      <c r="I33" s="7">
        <f t="shared" si="0"/>
        <v>4109404886</v>
      </c>
      <c r="J33" s="7"/>
      <c r="K33" s="7">
        <v>1425518</v>
      </c>
      <c r="L33" s="7"/>
      <c r="M33" s="7">
        <v>39818716317</v>
      </c>
      <c r="N33" s="7"/>
      <c r="O33" s="7">
        <v>35142497019</v>
      </c>
      <c r="P33" s="7"/>
      <c r="Q33" s="7">
        <f t="shared" si="1"/>
        <v>4676219298</v>
      </c>
    </row>
    <row r="34" spans="1:17">
      <c r="A34" s="1" t="s">
        <v>48</v>
      </c>
      <c r="C34" s="7">
        <v>2531</v>
      </c>
      <c r="D34" s="7"/>
      <c r="E34" s="7">
        <v>10166915</v>
      </c>
      <c r="F34" s="7"/>
      <c r="G34" s="7">
        <v>11356955</v>
      </c>
      <c r="H34" s="7"/>
      <c r="I34" s="7">
        <f t="shared" si="0"/>
        <v>-1190040</v>
      </c>
      <c r="J34" s="7"/>
      <c r="K34" s="7">
        <v>2531</v>
      </c>
      <c r="L34" s="7"/>
      <c r="M34" s="7">
        <v>10166915</v>
      </c>
      <c r="N34" s="7"/>
      <c r="O34" s="7">
        <v>6438734</v>
      </c>
      <c r="P34" s="7"/>
      <c r="Q34" s="7">
        <f t="shared" si="1"/>
        <v>3728181</v>
      </c>
    </row>
    <row r="35" spans="1:17">
      <c r="A35" s="1" t="s">
        <v>15</v>
      </c>
      <c r="C35" s="7">
        <v>27681039</v>
      </c>
      <c r="D35" s="7"/>
      <c r="E35" s="7">
        <v>60646006346</v>
      </c>
      <c r="F35" s="7"/>
      <c r="G35" s="7">
        <v>77761167847</v>
      </c>
      <c r="H35" s="7"/>
      <c r="I35" s="7">
        <f t="shared" si="0"/>
        <v>-17115161501</v>
      </c>
      <c r="J35" s="7"/>
      <c r="K35" s="7">
        <v>27681039</v>
      </c>
      <c r="L35" s="7"/>
      <c r="M35" s="7">
        <v>60646006346</v>
      </c>
      <c r="N35" s="7"/>
      <c r="O35" s="7">
        <v>83120181010</v>
      </c>
      <c r="P35" s="7"/>
      <c r="Q35" s="7">
        <f t="shared" si="1"/>
        <v>-22474174664</v>
      </c>
    </row>
    <row r="36" spans="1:17">
      <c r="A36" s="1" t="s">
        <v>49</v>
      </c>
      <c r="C36" s="7">
        <v>28883875</v>
      </c>
      <c r="D36" s="7"/>
      <c r="E36" s="7">
        <v>142411599081</v>
      </c>
      <c r="F36" s="7"/>
      <c r="G36" s="7">
        <v>162510010241</v>
      </c>
      <c r="H36" s="7"/>
      <c r="I36" s="7">
        <f t="shared" si="0"/>
        <v>-20098411160</v>
      </c>
      <c r="J36" s="7"/>
      <c r="K36" s="7">
        <v>28883875</v>
      </c>
      <c r="L36" s="7"/>
      <c r="M36" s="7">
        <v>142411599081</v>
      </c>
      <c r="N36" s="7"/>
      <c r="O36" s="7">
        <v>169113773939</v>
      </c>
      <c r="P36" s="7"/>
      <c r="Q36" s="7">
        <f t="shared" si="1"/>
        <v>-26702174858</v>
      </c>
    </row>
    <row r="37" spans="1:17">
      <c r="A37" s="1" t="s">
        <v>16</v>
      </c>
      <c r="C37" s="7">
        <v>20183946</v>
      </c>
      <c r="D37" s="7"/>
      <c r="E37" s="7">
        <v>87137307157</v>
      </c>
      <c r="F37" s="7"/>
      <c r="G37" s="7">
        <v>104476142509</v>
      </c>
      <c r="H37" s="7"/>
      <c r="I37" s="7">
        <f t="shared" si="0"/>
        <v>-17338835352</v>
      </c>
      <c r="J37" s="7"/>
      <c r="K37" s="7">
        <v>20183946</v>
      </c>
      <c r="L37" s="7"/>
      <c r="M37" s="7">
        <v>87137307157</v>
      </c>
      <c r="N37" s="7"/>
      <c r="O37" s="7">
        <v>101100725379</v>
      </c>
      <c r="P37" s="7"/>
      <c r="Q37" s="7">
        <f t="shared" si="1"/>
        <v>-13963418222</v>
      </c>
    </row>
    <row r="38" spans="1:17">
      <c r="A38" s="1" t="s">
        <v>37</v>
      </c>
      <c r="C38" s="7">
        <v>2780117</v>
      </c>
      <c r="D38" s="7"/>
      <c r="E38" s="7">
        <v>13873148025</v>
      </c>
      <c r="F38" s="7"/>
      <c r="G38" s="7">
        <v>14812763628</v>
      </c>
      <c r="H38" s="7"/>
      <c r="I38" s="7">
        <f t="shared" si="0"/>
        <v>-939615603</v>
      </c>
      <c r="J38" s="7"/>
      <c r="K38" s="7">
        <v>2780117</v>
      </c>
      <c r="L38" s="7"/>
      <c r="M38" s="7">
        <v>13873148025</v>
      </c>
      <c r="N38" s="7"/>
      <c r="O38" s="7">
        <v>16305094293</v>
      </c>
      <c r="P38" s="7"/>
      <c r="Q38" s="7">
        <f t="shared" si="1"/>
        <v>-2431946268</v>
      </c>
    </row>
    <row r="39" spans="1:17">
      <c r="A39" s="1" t="s">
        <v>25</v>
      </c>
      <c r="C39" s="7">
        <v>6065860</v>
      </c>
      <c r="D39" s="7"/>
      <c r="E39" s="7">
        <v>54087020153</v>
      </c>
      <c r="F39" s="7"/>
      <c r="G39" s="7">
        <v>67653998452</v>
      </c>
      <c r="H39" s="7"/>
      <c r="I39" s="7">
        <f t="shared" si="0"/>
        <v>-13566978299</v>
      </c>
      <c r="J39" s="7"/>
      <c r="K39" s="7">
        <v>6065860</v>
      </c>
      <c r="L39" s="7"/>
      <c r="M39" s="7">
        <v>54087020153</v>
      </c>
      <c r="N39" s="7"/>
      <c r="O39" s="7">
        <v>56514001838</v>
      </c>
      <c r="P39" s="7"/>
      <c r="Q39" s="7">
        <f t="shared" si="1"/>
        <v>-2426981685</v>
      </c>
    </row>
    <row r="40" spans="1:17">
      <c r="A40" s="1" t="s">
        <v>24</v>
      </c>
      <c r="C40" s="7">
        <v>7622382</v>
      </c>
      <c r="D40" s="7"/>
      <c r="E40" s="7">
        <v>66980934831</v>
      </c>
      <c r="F40" s="7"/>
      <c r="G40" s="7">
        <v>67940770460</v>
      </c>
      <c r="H40" s="7"/>
      <c r="I40" s="7">
        <f t="shared" si="0"/>
        <v>-959835629</v>
      </c>
      <c r="J40" s="7"/>
      <c r="K40" s="7">
        <v>7622382</v>
      </c>
      <c r="L40" s="7"/>
      <c r="M40" s="7">
        <v>66980934831</v>
      </c>
      <c r="N40" s="7"/>
      <c r="O40" s="7">
        <v>73982550643</v>
      </c>
      <c r="P40" s="7"/>
      <c r="Q40" s="7">
        <f t="shared" si="1"/>
        <v>-7001615812</v>
      </c>
    </row>
    <row r="41" spans="1:17">
      <c r="A41" s="1" t="s">
        <v>18</v>
      </c>
      <c r="C41" s="7">
        <v>652361</v>
      </c>
      <c r="D41" s="7"/>
      <c r="E41" s="7">
        <v>3793604794</v>
      </c>
      <c r="F41" s="7"/>
      <c r="G41" s="7">
        <v>4310592029</v>
      </c>
      <c r="H41" s="7"/>
      <c r="I41" s="7">
        <f t="shared" si="0"/>
        <v>-516987235</v>
      </c>
      <c r="J41" s="7"/>
      <c r="K41" s="7">
        <v>652361</v>
      </c>
      <c r="L41" s="7"/>
      <c r="M41" s="7">
        <v>3793604794</v>
      </c>
      <c r="N41" s="7"/>
      <c r="O41" s="7">
        <v>3088891339</v>
      </c>
      <c r="P41" s="7"/>
      <c r="Q41" s="7">
        <f t="shared" si="1"/>
        <v>704713455</v>
      </c>
    </row>
    <row r="42" spans="1:17">
      <c r="A42" s="1" t="s">
        <v>27</v>
      </c>
      <c r="C42" s="7">
        <v>725337</v>
      </c>
      <c r="D42" s="7"/>
      <c r="E42" s="7">
        <v>13454256428</v>
      </c>
      <c r="F42" s="7"/>
      <c r="G42" s="7">
        <v>13771505776</v>
      </c>
      <c r="H42" s="7"/>
      <c r="I42" s="7">
        <f t="shared" si="0"/>
        <v>-317249348</v>
      </c>
      <c r="J42" s="7"/>
      <c r="K42" s="7">
        <v>725337</v>
      </c>
      <c r="L42" s="7"/>
      <c r="M42" s="7">
        <v>13454256428</v>
      </c>
      <c r="N42" s="7"/>
      <c r="O42" s="7">
        <v>7965650934</v>
      </c>
      <c r="P42" s="7"/>
      <c r="Q42" s="7">
        <f t="shared" si="1"/>
        <v>5488605494</v>
      </c>
    </row>
    <row r="43" spans="1:17">
      <c r="A43" s="1" t="s">
        <v>45</v>
      </c>
      <c r="C43" s="7">
        <v>2878260</v>
      </c>
      <c r="D43" s="7"/>
      <c r="E43" s="7">
        <v>40914221247</v>
      </c>
      <c r="F43" s="7"/>
      <c r="G43" s="7">
        <v>49211510871</v>
      </c>
      <c r="H43" s="7"/>
      <c r="I43" s="7">
        <f t="shared" si="0"/>
        <v>-8297289624</v>
      </c>
      <c r="J43" s="7"/>
      <c r="K43" s="7">
        <v>2878260</v>
      </c>
      <c r="L43" s="7"/>
      <c r="M43" s="7">
        <v>40914221247</v>
      </c>
      <c r="N43" s="7"/>
      <c r="O43" s="7">
        <v>55812664314</v>
      </c>
      <c r="P43" s="7"/>
      <c r="Q43" s="7">
        <f t="shared" si="1"/>
        <v>-14898443067</v>
      </c>
    </row>
    <row r="44" spans="1:17">
      <c r="A44" s="1" t="s">
        <v>53</v>
      </c>
      <c r="C44" s="7">
        <v>33243911</v>
      </c>
      <c r="D44" s="7"/>
      <c r="E44" s="7">
        <v>66059173349</v>
      </c>
      <c r="F44" s="7"/>
      <c r="G44" s="7">
        <v>76880433791</v>
      </c>
      <c r="H44" s="7"/>
      <c r="I44" s="7">
        <f t="shared" si="0"/>
        <v>-10821260442</v>
      </c>
      <c r="J44" s="7"/>
      <c r="K44" s="7">
        <v>33243911</v>
      </c>
      <c r="L44" s="7"/>
      <c r="M44" s="7">
        <v>66059173349</v>
      </c>
      <c r="N44" s="7"/>
      <c r="O44" s="7">
        <v>84946959348</v>
      </c>
      <c r="P44" s="7"/>
      <c r="Q44" s="7">
        <f t="shared" si="1"/>
        <v>-18887785999</v>
      </c>
    </row>
    <row r="45" spans="1:17">
      <c r="A45" s="1" t="s">
        <v>30</v>
      </c>
      <c r="C45" s="7">
        <v>1091408</v>
      </c>
      <c r="D45" s="7"/>
      <c r="E45" s="7">
        <v>19505671006</v>
      </c>
      <c r="F45" s="7"/>
      <c r="G45" s="7">
        <v>22023756684</v>
      </c>
      <c r="H45" s="7"/>
      <c r="I45" s="7">
        <f t="shared" si="0"/>
        <v>-2518085678</v>
      </c>
      <c r="J45" s="7"/>
      <c r="K45" s="7">
        <v>1091408</v>
      </c>
      <c r="L45" s="7"/>
      <c r="M45" s="7">
        <v>19505671006</v>
      </c>
      <c r="N45" s="7"/>
      <c r="O45" s="7">
        <v>16610035213</v>
      </c>
      <c r="P45" s="7"/>
      <c r="Q45" s="7">
        <f t="shared" si="1"/>
        <v>2895635793</v>
      </c>
    </row>
    <row r="46" spans="1:17">
      <c r="A46" s="1" t="s">
        <v>55</v>
      </c>
      <c r="C46" s="7">
        <v>3544351</v>
      </c>
      <c r="D46" s="7"/>
      <c r="E46" s="7">
        <v>66519188666</v>
      </c>
      <c r="F46" s="7"/>
      <c r="G46" s="7">
        <v>76313857336</v>
      </c>
      <c r="H46" s="7"/>
      <c r="I46" s="7">
        <f t="shared" si="0"/>
        <v>-9794668670</v>
      </c>
      <c r="J46" s="7"/>
      <c r="K46" s="7">
        <v>3544351</v>
      </c>
      <c r="L46" s="7"/>
      <c r="M46" s="7">
        <v>66519188666</v>
      </c>
      <c r="N46" s="7"/>
      <c r="O46" s="7">
        <v>72050710179</v>
      </c>
      <c r="P46" s="7"/>
      <c r="Q46" s="7">
        <f t="shared" si="1"/>
        <v>-5531521513</v>
      </c>
    </row>
    <row r="47" spans="1:17">
      <c r="A47" s="1" t="s">
        <v>61</v>
      </c>
      <c r="C47" s="7">
        <v>1639671</v>
      </c>
      <c r="D47" s="7"/>
      <c r="E47" s="7">
        <v>50739252628</v>
      </c>
      <c r="F47" s="7"/>
      <c r="G47" s="7">
        <v>45230140072</v>
      </c>
      <c r="H47" s="7"/>
      <c r="I47" s="7">
        <f t="shared" si="0"/>
        <v>5509112556</v>
      </c>
      <c r="J47" s="7"/>
      <c r="K47" s="7">
        <v>1639671</v>
      </c>
      <c r="L47" s="7"/>
      <c r="M47" s="7">
        <v>50739252628</v>
      </c>
      <c r="N47" s="7"/>
      <c r="O47" s="7">
        <v>40275198586</v>
      </c>
      <c r="P47" s="7"/>
      <c r="Q47" s="7">
        <f t="shared" si="1"/>
        <v>10464054042</v>
      </c>
    </row>
    <row r="48" spans="1:17">
      <c r="A48" s="1" t="s">
        <v>33</v>
      </c>
      <c r="C48" s="7">
        <v>185603029</v>
      </c>
      <c r="D48" s="7"/>
      <c r="E48" s="7">
        <v>79703434502</v>
      </c>
      <c r="F48" s="7"/>
      <c r="G48" s="7">
        <v>79703434502</v>
      </c>
      <c r="H48" s="7"/>
      <c r="I48" s="7">
        <f t="shared" si="0"/>
        <v>0</v>
      </c>
      <c r="J48" s="7"/>
      <c r="K48" s="7">
        <v>185603029</v>
      </c>
      <c r="L48" s="7"/>
      <c r="M48" s="7">
        <v>79703434502</v>
      </c>
      <c r="N48" s="7"/>
      <c r="O48" s="7">
        <v>79703434502</v>
      </c>
      <c r="P48" s="7"/>
      <c r="Q48" s="7">
        <f t="shared" si="1"/>
        <v>0</v>
      </c>
    </row>
    <row r="49" spans="1:17">
      <c r="A49" s="1" t="s">
        <v>56</v>
      </c>
      <c r="C49" s="7">
        <v>3999999</v>
      </c>
      <c r="D49" s="7"/>
      <c r="E49" s="7">
        <v>27197201200</v>
      </c>
      <c r="F49" s="7"/>
      <c r="G49" s="7">
        <v>30417922395</v>
      </c>
      <c r="H49" s="7"/>
      <c r="I49" s="7">
        <f t="shared" si="0"/>
        <v>-3220721195</v>
      </c>
      <c r="J49" s="7"/>
      <c r="K49" s="7">
        <v>3999999</v>
      </c>
      <c r="L49" s="7"/>
      <c r="M49" s="7">
        <v>27197201200</v>
      </c>
      <c r="N49" s="7"/>
      <c r="O49" s="7">
        <v>15974852891</v>
      </c>
      <c r="P49" s="7"/>
      <c r="Q49" s="7">
        <f t="shared" si="1"/>
        <v>11222348309</v>
      </c>
    </row>
    <row r="50" spans="1:17">
      <c r="A50" s="1" t="s">
        <v>32</v>
      </c>
      <c r="C50" s="7">
        <v>3790276</v>
      </c>
      <c r="D50" s="7"/>
      <c r="E50" s="7">
        <v>86657648729</v>
      </c>
      <c r="F50" s="7"/>
      <c r="G50" s="7">
        <v>84397014414</v>
      </c>
      <c r="H50" s="7"/>
      <c r="I50" s="7">
        <f t="shared" si="0"/>
        <v>2260634315</v>
      </c>
      <c r="J50" s="7"/>
      <c r="K50" s="7">
        <v>3790276</v>
      </c>
      <c r="L50" s="7"/>
      <c r="M50" s="7">
        <v>86657648729</v>
      </c>
      <c r="N50" s="7"/>
      <c r="O50" s="7">
        <v>107756902331</v>
      </c>
      <c r="P50" s="7"/>
      <c r="Q50" s="7">
        <f t="shared" si="1"/>
        <v>-21099253602</v>
      </c>
    </row>
    <row r="51" spans="1:17">
      <c r="A51" s="1" t="s">
        <v>60</v>
      </c>
      <c r="C51" s="7">
        <v>1542857</v>
      </c>
      <c r="D51" s="7"/>
      <c r="E51" s="7">
        <v>25949814854</v>
      </c>
      <c r="F51" s="7"/>
      <c r="G51" s="7">
        <v>28511055445</v>
      </c>
      <c r="H51" s="7"/>
      <c r="I51" s="7">
        <f t="shared" si="0"/>
        <v>-2561240591</v>
      </c>
      <c r="J51" s="7"/>
      <c r="K51" s="7">
        <v>1542857</v>
      </c>
      <c r="L51" s="7"/>
      <c r="M51" s="7">
        <v>25949814854</v>
      </c>
      <c r="N51" s="7"/>
      <c r="O51" s="7">
        <v>31133643118</v>
      </c>
      <c r="P51" s="7"/>
      <c r="Q51" s="7">
        <f t="shared" si="1"/>
        <v>-5183828264</v>
      </c>
    </row>
    <row r="52" spans="1:17">
      <c r="A52" s="1" t="s">
        <v>19</v>
      </c>
      <c r="C52" s="7">
        <v>31027624</v>
      </c>
      <c r="D52" s="7"/>
      <c r="E52" s="7">
        <v>102152047918</v>
      </c>
      <c r="F52" s="7"/>
      <c r="G52" s="7">
        <v>116524890409</v>
      </c>
      <c r="H52" s="7"/>
      <c r="I52" s="7">
        <f t="shared" si="0"/>
        <v>-14372842491</v>
      </c>
      <c r="J52" s="7"/>
      <c r="K52" s="7">
        <v>31027624</v>
      </c>
      <c r="L52" s="7"/>
      <c r="M52" s="7">
        <v>102152047918</v>
      </c>
      <c r="N52" s="7"/>
      <c r="O52" s="7">
        <v>110785547881</v>
      </c>
      <c r="P52" s="7"/>
      <c r="Q52" s="7">
        <f t="shared" si="1"/>
        <v>-8633499963</v>
      </c>
    </row>
    <row r="53" spans="1:17">
      <c r="A53" s="1" t="s">
        <v>44</v>
      </c>
      <c r="C53" s="7">
        <v>2385410</v>
      </c>
      <c r="D53" s="7"/>
      <c r="E53" s="7">
        <v>43677813649</v>
      </c>
      <c r="F53" s="7"/>
      <c r="G53" s="7">
        <v>57241173805</v>
      </c>
      <c r="H53" s="7"/>
      <c r="I53" s="7">
        <f t="shared" si="0"/>
        <v>-13563360156</v>
      </c>
      <c r="J53" s="7"/>
      <c r="K53" s="7">
        <v>2385410</v>
      </c>
      <c r="L53" s="7"/>
      <c r="M53" s="7">
        <v>43677813649</v>
      </c>
      <c r="N53" s="7"/>
      <c r="O53" s="7">
        <v>53874045932</v>
      </c>
      <c r="P53" s="7"/>
      <c r="Q53" s="7">
        <f t="shared" si="1"/>
        <v>-10196232283</v>
      </c>
    </row>
    <row r="54" spans="1:17">
      <c r="A54" s="1" t="s">
        <v>31</v>
      </c>
      <c r="C54" s="7">
        <v>3729388</v>
      </c>
      <c r="D54" s="7"/>
      <c r="E54" s="7">
        <v>55570900139</v>
      </c>
      <c r="F54" s="7"/>
      <c r="G54" s="7">
        <v>61613633110</v>
      </c>
      <c r="H54" s="7"/>
      <c r="I54" s="7">
        <f t="shared" si="0"/>
        <v>-6042732971</v>
      </c>
      <c r="J54" s="7"/>
      <c r="K54" s="7">
        <v>3729388</v>
      </c>
      <c r="L54" s="7"/>
      <c r="M54" s="7">
        <v>55570900139</v>
      </c>
      <c r="N54" s="7"/>
      <c r="O54" s="7">
        <v>48675511598</v>
      </c>
      <c r="P54" s="7"/>
      <c r="Q54" s="7">
        <f t="shared" si="1"/>
        <v>6895388541</v>
      </c>
    </row>
    <row r="55" spans="1:17">
      <c r="A55" s="1" t="s">
        <v>63</v>
      </c>
      <c r="C55" s="7">
        <v>11329745</v>
      </c>
      <c r="D55" s="7"/>
      <c r="E55" s="7">
        <v>49374067947</v>
      </c>
      <c r="F55" s="7"/>
      <c r="G55" s="7">
        <v>48178947223</v>
      </c>
      <c r="H55" s="7"/>
      <c r="I55" s="7">
        <f t="shared" si="0"/>
        <v>1195120724</v>
      </c>
      <c r="J55" s="7"/>
      <c r="K55" s="7">
        <v>11329745</v>
      </c>
      <c r="L55" s="7"/>
      <c r="M55" s="7">
        <v>49374067947</v>
      </c>
      <c r="N55" s="7"/>
      <c r="O55" s="7">
        <v>48178947223</v>
      </c>
      <c r="P55" s="7"/>
      <c r="Q55" s="7">
        <f t="shared" si="1"/>
        <v>1195120724</v>
      </c>
    </row>
    <row r="56" spans="1:17">
      <c r="A56" s="1" t="s">
        <v>22</v>
      </c>
      <c r="C56" s="7">
        <v>1010259</v>
      </c>
      <c r="D56" s="7"/>
      <c r="E56" s="7">
        <v>44146740275</v>
      </c>
      <c r="F56" s="7"/>
      <c r="G56" s="7">
        <v>54811853599</v>
      </c>
      <c r="H56" s="7"/>
      <c r="I56" s="7">
        <f t="shared" si="0"/>
        <v>-10665113324</v>
      </c>
      <c r="J56" s="7"/>
      <c r="K56" s="7">
        <v>1010259</v>
      </c>
      <c r="L56" s="7"/>
      <c r="M56" s="7">
        <v>44146740275</v>
      </c>
      <c r="N56" s="7"/>
      <c r="O56" s="7">
        <v>46225533553</v>
      </c>
      <c r="P56" s="7"/>
      <c r="Q56" s="7">
        <f t="shared" si="1"/>
        <v>-2078793278</v>
      </c>
    </row>
    <row r="57" spans="1:17">
      <c r="A57" s="1" t="s">
        <v>40</v>
      </c>
      <c r="C57" s="7">
        <v>876178</v>
      </c>
      <c r="D57" s="7"/>
      <c r="E57" s="7">
        <v>17480262349</v>
      </c>
      <c r="F57" s="7"/>
      <c r="G57" s="7">
        <v>20266748840</v>
      </c>
      <c r="H57" s="7"/>
      <c r="I57" s="7">
        <f t="shared" si="0"/>
        <v>-2786486491</v>
      </c>
      <c r="J57" s="7"/>
      <c r="K57" s="7">
        <v>876178</v>
      </c>
      <c r="L57" s="7"/>
      <c r="M57" s="7">
        <v>17480262349</v>
      </c>
      <c r="N57" s="7"/>
      <c r="O57" s="7">
        <v>13571590628</v>
      </c>
      <c r="P57" s="7"/>
      <c r="Q57" s="7">
        <f t="shared" si="1"/>
        <v>3908671721</v>
      </c>
    </row>
    <row r="58" spans="1:17">
      <c r="A58" s="1" t="s">
        <v>120</v>
      </c>
      <c r="C58" s="7">
        <v>173609</v>
      </c>
      <c r="D58" s="7"/>
      <c r="E58" s="7">
        <v>162993816849</v>
      </c>
      <c r="F58" s="7"/>
      <c r="G58" s="7">
        <v>159413433068</v>
      </c>
      <c r="H58" s="7"/>
      <c r="I58" s="7">
        <f t="shared" si="0"/>
        <v>3580383781</v>
      </c>
      <c r="J58" s="7"/>
      <c r="K58" s="7">
        <v>173609</v>
      </c>
      <c r="L58" s="7"/>
      <c r="M58" s="7">
        <v>162993816849</v>
      </c>
      <c r="N58" s="7"/>
      <c r="O58" s="7">
        <v>146783063852</v>
      </c>
      <c r="P58" s="7"/>
      <c r="Q58" s="7">
        <f t="shared" si="1"/>
        <v>16210752997</v>
      </c>
    </row>
    <row r="59" spans="1:17">
      <c r="A59" s="1" t="s">
        <v>122</v>
      </c>
      <c r="C59" s="7">
        <v>300000</v>
      </c>
      <c r="D59" s="7"/>
      <c r="E59" s="7">
        <v>281777918493</v>
      </c>
      <c r="F59" s="7"/>
      <c r="G59" s="7">
        <v>275050138125</v>
      </c>
      <c r="H59" s="7"/>
      <c r="I59" s="7">
        <f t="shared" si="0"/>
        <v>6727780368</v>
      </c>
      <c r="J59" s="7"/>
      <c r="K59" s="7">
        <v>300000</v>
      </c>
      <c r="L59" s="7"/>
      <c r="M59" s="7">
        <v>281777918493</v>
      </c>
      <c r="N59" s="7"/>
      <c r="O59" s="7">
        <v>254353890000</v>
      </c>
      <c r="P59" s="7"/>
      <c r="Q59" s="7">
        <f t="shared" si="1"/>
        <v>27424028493</v>
      </c>
    </row>
    <row r="60" spans="1:17">
      <c r="A60" s="1" t="s">
        <v>101</v>
      </c>
      <c r="C60" s="7">
        <v>132300</v>
      </c>
      <c r="D60" s="7"/>
      <c r="E60" s="7">
        <v>105298326218</v>
      </c>
      <c r="F60" s="7"/>
      <c r="G60" s="7">
        <v>102254654983</v>
      </c>
      <c r="H60" s="7"/>
      <c r="I60" s="7">
        <f t="shared" si="0"/>
        <v>3043671235</v>
      </c>
      <c r="J60" s="7"/>
      <c r="K60" s="7">
        <v>132300</v>
      </c>
      <c r="L60" s="7"/>
      <c r="M60" s="7">
        <v>105298326218</v>
      </c>
      <c r="N60" s="7"/>
      <c r="O60" s="7">
        <v>96384245188</v>
      </c>
      <c r="P60" s="7"/>
      <c r="Q60" s="7">
        <f t="shared" si="1"/>
        <v>8914081030</v>
      </c>
    </row>
    <row r="61" spans="1:17">
      <c r="A61" s="1" t="s">
        <v>131</v>
      </c>
      <c r="C61" s="7">
        <v>30000</v>
      </c>
      <c r="D61" s="7"/>
      <c r="E61" s="7">
        <v>27596797173</v>
      </c>
      <c r="F61" s="7"/>
      <c r="G61" s="7">
        <v>26972010436</v>
      </c>
      <c r="H61" s="7"/>
      <c r="I61" s="7">
        <f t="shared" si="0"/>
        <v>624786737</v>
      </c>
      <c r="J61" s="7"/>
      <c r="K61" s="7">
        <v>30000</v>
      </c>
      <c r="L61" s="7"/>
      <c r="M61" s="7">
        <v>27596797173</v>
      </c>
      <c r="N61" s="7"/>
      <c r="O61" s="7">
        <v>25864687124</v>
      </c>
      <c r="P61" s="7"/>
      <c r="Q61" s="7">
        <f t="shared" si="1"/>
        <v>1732110049</v>
      </c>
    </row>
    <row r="62" spans="1:17">
      <c r="A62" s="1" t="s">
        <v>75</v>
      </c>
      <c r="C62" s="7">
        <v>400</v>
      </c>
      <c r="D62" s="7"/>
      <c r="E62" s="7">
        <v>286660033</v>
      </c>
      <c r="F62" s="7"/>
      <c r="G62" s="7">
        <v>277149757</v>
      </c>
      <c r="H62" s="7"/>
      <c r="I62" s="7">
        <f t="shared" si="0"/>
        <v>9510276</v>
      </c>
      <c r="J62" s="7"/>
      <c r="K62" s="7">
        <v>400</v>
      </c>
      <c r="L62" s="7"/>
      <c r="M62" s="7">
        <v>286660033</v>
      </c>
      <c r="N62" s="7"/>
      <c r="O62" s="7">
        <v>257637294</v>
      </c>
      <c r="P62" s="7"/>
      <c r="Q62" s="7">
        <f t="shared" si="1"/>
        <v>29022739</v>
      </c>
    </row>
    <row r="63" spans="1:17">
      <c r="A63" s="1" t="s">
        <v>128</v>
      </c>
      <c r="C63" s="7">
        <v>90000</v>
      </c>
      <c r="D63" s="7"/>
      <c r="E63" s="7">
        <v>86024405250</v>
      </c>
      <c r="F63" s="7"/>
      <c r="G63" s="7">
        <v>86076874087</v>
      </c>
      <c r="H63" s="7"/>
      <c r="I63" s="7">
        <f t="shared" si="0"/>
        <v>-52468837</v>
      </c>
      <c r="J63" s="7"/>
      <c r="K63" s="7">
        <v>90000</v>
      </c>
      <c r="L63" s="7"/>
      <c r="M63" s="7">
        <v>86024405250</v>
      </c>
      <c r="N63" s="7"/>
      <c r="O63" s="7">
        <v>82378292210</v>
      </c>
      <c r="P63" s="7"/>
      <c r="Q63" s="7">
        <f t="shared" si="1"/>
        <v>3646113040</v>
      </c>
    </row>
    <row r="64" spans="1:17">
      <c r="A64" s="1" t="s">
        <v>88</v>
      </c>
      <c r="C64" s="7">
        <v>13200</v>
      </c>
      <c r="D64" s="7"/>
      <c r="E64" s="7">
        <v>12229958918</v>
      </c>
      <c r="F64" s="7"/>
      <c r="G64" s="7">
        <v>11932748797</v>
      </c>
      <c r="H64" s="7"/>
      <c r="I64" s="7">
        <f t="shared" si="0"/>
        <v>297210121</v>
      </c>
      <c r="J64" s="7"/>
      <c r="K64" s="7">
        <v>13200</v>
      </c>
      <c r="L64" s="7"/>
      <c r="M64" s="7">
        <v>12229958918</v>
      </c>
      <c r="N64" s="7"/>
      <c r="O64" s="7">
        <v>11246869135</v>
      </c>
      <c r="P64" s="7"/>
      <c r="Q64" s="7">
        <f t="shared" si="1"/>
        <v>983089783</v>
      </c>
    </row>
    <row r="65" spans="1:19">
      <c r="A65" s="1" t="s">
        <v>99</v>
      </c>
      <c r="C65" s="7">
        <v>14300</v>
      </c>
      <c r="D65" s="7"/>
      <c r="E65" s="7">
        <v>11685700582</v>
      </c>
      <c r="F65" s="7"/>
      <c r="G65" s="7">
        <v>11298669744</v>
      </c>
      <c r="H65" s="7"/>
      <c r="I65" s="7">
        <f t="shared" si="0"/>
        <v>387030838</v>
      </c>
      <c r="J65" s="7"/>
      <c r="K65" s="7">
        <v>14300</v>
      </c>
      <c r="L65" s="7"/>
      <c r="M65" s="7">
        <v>11685700582</v>
      </c>
      <c r="N65" s="7"/>
      <c r="O65" s="7">
        <v>10530041084</v>
      </c>
      <c r="P65" s="7"/>
      <c r="Q65" s="7">
        <f t="shared" si="1"/>
        <v>1155659498</v>
      </c>
    </row>
    <row r="66" spans="1:19">
      <c r="A66" s="1" t="s">
        <v>110</v>
      </c>
      <c r="C66" s="7">
        <v>110120</v>
      </c>
      <c r="D66" s="7"/>
      <c r="E66" s="7">
        <v>107747202879</v>
      </c>
      <c r="F66" s="7"/>
      <c r="G66" s="7">
        <v>105587040079</v>
      </c>
      <c r="H66" s="7"/>
      <c r="I66" s="7">
        <f t="shared" si="0"/>
        <v>2160162800</v>
      </c>
      <c r="J66" s="7"/>
      <c r="K66" s="7">
        <v>110120</v>
      </c>
      <c r="L66" s="7"/>
      <c r="M66" s="7">
        <v>107747202879</v>
      </c>
      <c r="N66" s="7"/>
      <c r="O66" s="7">
        <v>100153068305</v>
      </c>
      <c r="P66" s="7"/>
      <c r="Q66" s="7">
        <f t="shared" si="1"/>
        <v>7594134574</v>
      </c>
    </row>
    <row r="67" spans="1:19">
      <c r="A67" s="1" t="s">
        <v>124</v>
      </c>
      <c r="C67" s="7">
        <v>15000</v>
      </c>
      <c r="D67" s="7"/>
      <c r="E67" s="7">
        <v>14082447093</v>
      </c>
      <c r="F67" s="7"/>
      <c r="G67" s="7">
        <v>14440136484</v>
      </c>
      <c r="H67" s="7"/>
      <c r="I67" s="7">
        <f t="shared" si="0"/>
        <v>-357689391</v>
      </c>
      <c r="J67" s="7"/>
      <c r="K67" s="7">
        <v>15000</v>
      </c>
      <c r="L67" s="7"/>
      <c r="M67" s="7">
        <v>14082447093</v>
      </c>
      <c r="N67" s="7"/>
      <c r="O67" s="7">
        <v>13442436000</v>
      </c>
      <c r="P67" s="7"/>
      <c r="Q67" s="7">
        <f t="shared" si="1"/>
        <v>640011093</v>
      </c>
    </row>
    <row r="68" spans="1:19">
      <c r="A68" s="1" t="s">
        <v>125</v>
      </c>
      <c r="C68" s="7">
        <v>74129</v>
      </c>
      <c r="D68" s="7"/>
      <c r="E68" s="7">
        <v>68156672763</v>
      </c>
      <c r="F68" s="7"/>
      <c r="G68" s="7">
        <v>68133472908</v>
      </c>
      <c r="H68" s="7"/>
      <c r="I68" s="7">
        <f t="shared" si="0"/>
        <v>23199855</v>
      </c>
      <c r="J68" s="7"/>
      <c r="K68" s="7">
        <v>74129</v>
      </c>
      <c r="L68" s="7"/>
      <c r="M68" s="7">
        <v>68156672763</v>
      </c>
      <c r="N68" s="7"/>
      <c r="O68" s="7">
        <v>60700647011</v>
      </c>
      <c r="P68" s="7"/>
      <c r="Q68" s="7">
        <f t="shared" si="1"/>
        <v>7456025752</v>
      </c>
    </row>
    <row r="69" spans="1:19">
      <c r="A69" s="1" t="s">
        <v>85</v>
      </c>
      <c r="C69" s="7">
        <v>54500</v>
      </c>
      <c r="D69" s="7"/>
      <c r="E69" s="7">
        <v>51404891174</v>
      </c>
      <c r="F69" s="7"/>
      <c r="G69" s="7">
        <v>50250790393</v>
      </c>
      <c r="H69" s="7"/>
      <c r="I69" s="7">
        <f t="shared" si="0"/>
        <v>1154100781</v>
      </c>
      <c r="J69" s="7"/>
      <c r="K69" s="7">
        <v>54500</v>
      </c>
      <c r="L69" s="7"/>
      <c r="M69" s="7">
        <v>51404891174</v>
      </c>
      <c r="N69" s="7"/>
      <c r="O69" s="7">
        <v>47461441054</v>
      </c>
      <c r="P69" s="7"/>
      <c r="Q69" s="7">
        <f t="shared" si="1"/>
        <v>3943450120</v>
      </c>
    </row>
    <row r="70" spans="1:19">
      <c r="A70" s="1" t="s">
        <v>91</v>
      </c>
      <c r="C70" s="7">
        <v>15000</v>
      </c>
      <c r="D70" s="7"/>
      <c r="E70" s="7">
        <v>13511950515</v>
      </c>
      <c r="F70" s="7"/>
      <c r="G70" s="7">
        <v>13209605325</v>
      </c>
      <c r="H70" s="7"/>
      <c r="I70" s="7">
        <f t="shared" si="0"/>
        <v>302345190</v>
      </c>
      <c r="J70" s="7"/>
      <c r="K70" s="7">
        <v>15000</v>
      </c>
      <c r="L70" s="7"/>
      <c r="M70" s="7">
        <v>13511950515</v>
      </c>
      <c r="N70" s="7"/>
      <c r="O70" s="7">
        <v>12440994660</v>
      </c>
      <c r="P70" s="7"/>
      <c r="Q70" s="7">
        <f t="shared" si="1"/>
        <v>1070955855</v>
      </c>
    </row>
    <row r="71" spans="1:19">
      <c r="A71" s="1" t="s">
        <v>104</v>
      </c>
      <c r="C71" s="7">
        <v>16</v>
      </c>
      <c r="D71" s="7"/>
      <c r="E71" s="7">
        <v>12472778</v>
      </c>
      <c r="F71" s="7"/>
      <c r="G71" s="7">
        <v>12099406</v>
      </c>
      <c r="H71" s="7"/>
      <c r="I71" s="7">
        <f t="shared" si="0"/>
        <v>373372</v>
      </c>
      <c r="J71" s="7"/>
      <c r="K71" s="7">
        <v>16</v>
      </c>
      <c r="L71" s="7"/>
      <c r="M71" s="7">
        <v>12472778</v>
      </c>
      <c r="N71" s="7"/>
      <c r="O71" s="7">
        <v>11300191</v>
      </c>
      <c r="P71" s="7"/>
      <c r="Q71" s="7">
        <f t="shared" si="1"/>
        <v>1172587</v>
      </c>
    </row>
    <row r="72" spans="1:19">
      <c r="A72" s="1" t="s">
        <v>116</v>
      </c>
      <c r="C72" s="7">
        <v>132413</v>
      </c>
      <c r="D72" s="7"/>
      <c r="E72" s="7">
        <v>129587251733</v>
      </c>
      <c r="F72" s="7"/>
      <c r="G72" s="7">
        <v>126906242091</v>
      </c>
      <c r="H72" s="7"/>
      <c r="I72" s="7">
        <f t="shared" si="0"/>
        <v>2681009642</v>
      </c>
      <c r="J72" s="7"/>
      <c r="K72" s="7">
        <v>132413</v>
      </c>
      <c r="L72" s="7"/>
      <c r="M72" s="7">
        <v>129587251733</v>
      </c>
      <c r="N72" s="7"/>
      <c r="O72" s="7">
        <v>118698043276</v>
      </c>
      <c r="P72" s="7"/>
      <c r="Q72" s="7">
        <f t="shared" si="1"/>
        <v>10889208457</v>
      </c>
    </row>
    <row r="73" spans="1:19">
      <c r="A73" s="1" t="s">
        <v>97</v>
      </c>
      <c r="C73" s="7">
        <v>36825</v>
      </c>
      <c r="D73" s="7"/>
      <c r="E73" s="7">
        <v>26679295001</v>
      </c>
      <c r="F73" s="7"/>
      <c r="G73" s="7">
        <v>25923046596</v>
      </c>
      <c r="H73" s="7"/>
      <c r="I73" s="7">
        <f t="shared" ref="I73:I78" si="2">E73-G73</f>
        <v>756248405</v>
      </c>
      <c r="J73" s="7"/>
      <c r="K73" s="7">
        <v>36825</v>
      </c>
      <c r="L73" s="7"/>
      <c r="M73" s="7">
        <v>26679295001</v>
      </c>
      <c r="N73" s="7"/>
      <c r="O73" s="7">
        <v>23938538853</v>
      </c>
      <c r="P73" s="7"/>
      <c r="Q73" s="7">
        <f t="shared" ref="Q73:Q78" si="3">M73-O73</f>
        <v>2740756148</v>
      </c>
    </row>
    <row r="74" spans="1:19">
      <c r="A74" s="1" t="s">
        <v>105</v>
      </c>
      <c r="C74" s="7">
        <v>9600</v>
      </c>
      <c r="D74" s="7"/>
      <c r="E74" s="7">
        <v>7339405491</v>
      </c>
      <c r="F74" s="7"/>
      <c r="G74" s="7">
        <v>7115862016</v>
      </c>
      <c r="H74" s="7"/>
      <c r="I74" s="7">
        <f t="shared" si="2"/>
        <v>223543475</v>
      </c>
      <c r="J74" s="7"/>
      <c r="K74" s="7">
        <v>9600</v>
      </c>
      <c r="L74" s="7"/>
      <c r="M74" s="7">
        <v>7339405491</v>
      </c>
      <c r="N74" s="7"/>
      <c r="O74" s="7">
        <v>6578359456</v>
      </c>
      <c r="P74" s="7"/>
      <c r="Q74" s="7">
        <f t="shared" si="3"/>
        <v>761046035</v>
      </c>
    </row>
    <row r="75" spans="1:19">
      <c r="A75" s="1" t="s">
        <v>107</v>
      </c>
      <c r="C75" s="7">
        <v>112600</v>
      </c>
      <c r="D75" s="7"/>
      <c r="E75" s="7">
        <v>83303268545</v>
      </c>
      <c r="F75" s="7"/>
      <c r="G75" s="7">
        <v>81075318434</v>
      </c>
      <c r="H75" s="7"/>
      <c r="I75" s="7">
        <f t="shared" si="2"/>
        <v>2227950111</v>
      </c>
      <c r="J75" s="7"/>
      <c r="K75" s="7">
        <v>112600</v>
      </c>
      <c r="L75" s="7"/>
      <c r="M75" s="7">
        <v>83303268545</v>
      </c>
      <c r="N75" s="7"/>
      <c r="O75" s="7">
        <v>75090587363</v>
      </c>
      <c r="P75" s="7"/>
      <c r="Q75" s="7">
        <f t="shared" si="3"/>
        <v>8212681182</v>
      </c>
    </row>
    <row r="76" spans="1:19">
      <c r="A76" s="1" t="s">
        <v>82</v>
      </c>
      <c r="C76" s="7">
        <v>23100</v>
      </c>
      <c r="D76" s="7"/>
      <c r="E76" s="7">
        <v>16744464515</v>
      </c>
      <c r="F76" s="7"/>
      <c r="G76" s="7">
        <v>16418813550</v>
      </c>
      <c r="H76" s="7"/>
      <c r="I76" s="7">
        <f t="shared" si="2"/>
        <v>325650965</v>
      </c>
      <c r="J76" s="7"/>
      <c r="K76" s="7">
        <v>23100</v>
      </c>
      <c r="L76" s="7"/>
      <c r="M76" s="7">
        <v>16744464515</v>
      </c>
      <c r="N76" s="7"/>
      <c r="O76" s="7">
        <v>15015280986</v>
      </c>
      <c r="P76" s="7"/>
      <c r="Q76" s="7">
        <f t="shared" si="3"/>
        <v>1729183529</v>
      </c>
    </row>
    <row r="77" spans="1:19">
      <c r="A77" s="1" t="s">
        <v>79</v>
      </c>
      <c r="C77" s="7">
        <v>23980</v>
      </c>
      <c r="D77" s="7"/>
      <c r="E77" s="7">
        <v>15204880015</v>
      </c>
      <c r="F77" s="7"/>
      <c r="G77" s="7">
        <v>17701194676</v>
      </c>
      <c r="H77" s="7"/>
      <c r="I77" s="7">
        <f t="shared" si="2"/>
        <v>-2496314661</v>
      </c>
      <c r="J77" s="7"/>
      <c r="K77" s="7">
        <v>23980</v>
      </c>
      <c r="L77" s="7"/>
      <c r="M77" s="7">
        <v>15204880015</v>
      </c>
      <c r="N77" s="7"/>
      <c r="O77" s="7">
        <v>13385127905</v>
      </c>
      <c r="P77" s="7"/>
      <c r="Q77" s="7">
        <f t="shared" si="3"/>
        <v>1819752110</v>
      </c>
    </row>
    <row r="78" spans="1:19">
      <c r="A78" s="1" t="s">
        <v>94</v>
      </c>
      <c r="C78" s="7">
        <v>90132</v>
      </c>
      <c r="D78" s="7"/>
      <c r="E78" s="7">
        <v>67738141996</v>
      </c>
      <c r="F78" s="7"/>
      <c r="G78" s="7">
        <v>65820480675</v>
      </c>
      <c r="H78" s="7"/>
      <c r="I78" s="7">
        <f t="shared" si="2"/>
        <v>1917661321</v>
      </c>
      <c r="J78" s="7"/>
      <c r="K78" s="7">
        <v>90132</v>
      </c>
      <c r="L78" s="7"/>
      <c r="M78" s="7">
        <v>67738141996</v>
      </c>
      <c r="N78" s="7"/>
      <c r="O78" s="7">
        <v>60923595516</v>
      </c>
      <c r="P78" s="7"/>
      <c r="Q78" s="7">
        <f t="shared" si="3"/>
        <v>6814546480</v>
      </c>
    </row>
    <row r="79" spans="1:19" ht="24.75" thickBot="1">
      <c r="C79" s="7"/>
      <c r="D79" s="7"/>
      <c r="E79" s="8">
        <f>SUM(E8:E78)</f>
        <v>3553500889411</v>
      </c>
      <c r="F79" s="7"/>
      <c r="G79" s="8">
        <f>SUM(G8:G78)</f>
        <v>3795538748109</v>
      </c>
      <c r="H79" s="7"/>
      <c r="I79" s="8">
        <f>SUM(I8:I78)</f>
        <v>-242037858698</v>
      </c>
      <c r="J79" s="7"/>
      <c r="K79" s="7"/>
      <c r="L79" s="7"/>
      <c r="M79" s="8">
        <f>SUM(M8:M78)</f>
        <v>3553500889411</v>
      </c>
      <c r="N79" s="7"/>
      <c r="O79" s="8">
        <f>SUM(O8:O78)</f>
        <v>3645080489716</v>
      </c>
      <c r="P79" s="7"/>
      <c r="Q79" s="8">
        <f>SUM(Q8:Q78)</f>
        <v>-91579600305</v>
      </c>
      <c r="S79" s="3"/>
    </row>
    <row r="80" spans="1:19" ht="24.75" thickTop="1"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S80" s="3"/>
    </row>
    <row r="81" spans="9:17">
      <c r="I81" s="4"/>
      <c r="J81" s="4"/>
      <c r="K81" s="4"/>
      <c r="L81" s="4"/>
      <c r="M81" s="4"/>
      <c r="N81" s="4"/>
      <c r="O81" s="4"/>
      <c r="P81" s="4"/>
      <c r="Q81" s="4"/>
    </row>
    <row r="82" spans="9:17">
      <c r="I82" s="4"/>
      <c r="J82" s="4"/>
      <c r="K82" s="4"/>
      <c r="L82" s="4"/>
      <c r="M82" s="4"/>
      <c r="N82" s="4"/>
      <c r="O82" s="4"/>
      <c r="P82" s="4"/>
      <c r="Q82" s="4"/>
    </row>
    <row r="83" spans="9:17">
      <c r="I83" s="4"/>
      <c r="J83" s="4"/>
      <c r="K83" s="4"/>
      <c r="L83" s="4"/>
      <c r="M83" s="4"/>
      <c r="N83" s="4"/>
      <c r="O83" s="4"/>
      <c r="P83" s="4"/>
      <c r="Q83" s="4"/>
    </row>
    <row r="84" spans="9:17">
      <c r="I84" s="7"/>
      <c r="J84" s="7"/>
      <c r="K84" s="7"/>
      <c r="L84" s="7"/>
      <c r="M84" s="7"/>
      <c r="N84" s="7"/>
      <c r="O84" s="7"/>
      <c r="P84" s="7"/>
      <c r="Q84" s="7"/>
    </row>
    <row r="85" spans="9:17">
      <c r="I85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65"/>
  <sheetViews>
    <sheetView rightToLeft="1" topLeftCell="A46" workbookViewId="0">
      <selection activeCell="Q61" sqref="Q61:Q66"/>
    </sheetView>
  </sheetViews>
  <sheetFormatPr defaultRowHeight="24"/>
  <cols>
    <col min="1" max="1" width="32.1406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16.5703125" style="1" bestFit="1" customWidth="1"/>
    <col min="20" max="16384" width="9.140625" style="1"/>
  </cols>
  <sheetData>
    <row r="2" spans="1:17" ht="24.7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.75">
      <c r="A3" s="15" t="s">
        <v>151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.7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.75">
      <c r="A6" s="15" t="s">
        <v>3</v>
      </c>
      <c r="C6" s="16" t="s">
        <v>153</v>
      </c>
      <c r="D6" s="16" t="s">
        <v>153</v>
      </c>
      <c r="E6" s="16" t="s">
        <v>153</v>
      </c>
      <c r="F6" s="16" t="s">
        <v>153</v>
      </c>
      <c r="G6" s="16" t="s">
        <v>153</v>
      </c>
      <c r="H6" s="16" t="s">
        <v>153</v>
      </c>
      <c r="I6" s="16" t="s">
        <v>153</v>
      </c>
      <c r="K6" s="16" t="s">
        <v>154</v>
      </c>
      <c r="L6" s="16" t="s">
        <v>154</v>
      </c>
      <c r="M6" s="16" t="s">
        <v>154</v>
      </c>
      <c r="N6" s="16" t="s">
        <v>154</v>
      </c>
      <c r="O6" s="16" t="s">
        <v>154</v>
      </c>
      <c r="P6" s="16" t="s">
        <v>154</v>
      </c>
      <c r="Q6" s="16" t="s">
        <v>154</v>
      </c>
    </row>
    <row r="7" spans="1:17" ht="24.75">
      <c r="A7" s="16" t="s">
        <v>3</v>
      </c>
      <c r="C7" s="16" t="s">
        <v>7</v>
      </c>
      <c r="E7" s="16" t="s">
        <v>190</v>
      </c>
      <c r="G7" s="16" t="s">
        <v>191</v>
      </c>
      <c r="I7" s="16" t="s">
        <v>193</v>
      </c>
      <c r="K7" s="16" t="s">
        <v>7</v>
      </c>
      <c r="M7" s="16" t="s">
        <v>190</v>
      </c>
      <c r="O7" s="16" t="s">
        <v>191</v>
      </c>
      <c r="Q7" s="16" t="s">
        <v>193</v>
      </c>
    </row>
    <row r="8" spans="1:17">
      <c r="A8" s="1" t="s">
        <v>54</v>
      </c>
      <c r="C8" s="7">
        <v>604376</v>
      </c>
      <c r="D8" s="7"/>
      <c r="E8" s="7">
        <v>20127108409</v>
      </c>
      <c r="F8" s="7"/>
      <c r="G8" s="7">
        <v>22427115855</v>
      </c>
      <c r="H8" s="7"/>
      <c r="I8" s="7">
        <f>E8-G8</f>
        <v>-2300007446</v>
      </c>
      <c r="J8" s="7"/>
      <c r="K8" s="7">
        <v>868099</v>
      </c>
      <c r="L8" s="7"/>
      <c r="M8" s="7">
        <v>31255785556</v>
      </c>
      <c r="N8" s="7"/>
      <c r="O8" s="7">
        <v>32213319006</v>
      </c>
      <c r="P8" s="7"/>
      <c r="Q8" s="7">
        <f>M8-O8</f>
        <v>-957533450</v>
      </c>
    </row>
    <row r="9" spans="1:17">
      <c r="A9" s="1" t="s">
        <v>65</v>
      </c>
      <c r="C9" s="7">
        <v>1125000</v>
      </c>
      <c r="D9" s="7"/>
      <c r="E9" s="7">
        <v>14181196063</v>
      </c>
      <c r="F9" s="7"/>
      <c r="G9" s="7">
        <v>12398622736</v>
      </c>
      <c r="H9" s="7"/>
      <c r="I9" s="7">
        <f t="shared" ref="I9:I59" si="0">E9-G9</f>
        <v>1782573327</v>
      </c>
      <c r="J9" s="7"/>
      <c r="K9" s="7">
        <v>1125000</v>
      </c>
      <c r="L9" s="7"/>
      <c r="M9" s="7">
        <v>14181196063</v>
      </c>
      <c r="N9" s="7"/>
      <c r="O9" s="7">
        <v>12398622736</v>
      </c>
      <c r="P9" s="7"/>
      <c r="Q9" s="7">
        <f t="shared" ref="Q9:Q59" si="1">M9-O9</f>
        <v>1782573327</v>
      </c>
    </row>
    <row r="10" spans="1:17">
      <c r="A10" s="1" t="s">
        <v>40</v>
      </c>
      <c r="C10" s="7">
        <v>688427</v>
      </c>
      <c r="D10" s="7"/>
      <c r="E10" s="7">
        <v>15293894556</v>
      </c>
      <c r="F10" s="7"/>
      <c r="G10" s="7">
        <v>10663414762</v>
      </c>
      <c r="H10" s="7"/>
      <c r="I10" s="7">
        <f t="shared" si="0"/>
        <v>4630479794</v>
      </c>
      <c r="J10" s="7"/>
      <c r="K10" s="7">
        <v>1266892</v>
      </c>
      <c r="L10" s="7"/>
      <c r="M10" s="7">
        <v>49996380645</v>
      </c>
      <c r="N10" s="7"/>
      <c r="O10" s="7">
        <v>37543877992</v>
      </c>
      <c r="P10" s="7"/>
      <c r="Q10" s="7">
        <f t="shared" si="1"/>
        <v>12452502653</v>
      </c>
    </row>
    <row r="11" spans="1:17">
      <c r="A11" s="1" t="s">
        <v>18</v>
      </c>
      <c r="C11" s="7">
        <v>921321</v>
      </c>
      <c r="D11" s="7"/>
      <c r="E11" s="7">
        <v>5366811588</v>
      </c>
      <c r="F11" s="7"/>
      <c r="G11" s="7">
        <v>4362404627</v>
      </c>
      <c r="H11" s="7"/>
      <c r="I11" s="7">
        <f t="shared" si="0"/>
        <v>1004406961</v>
      </c>
      <c r="J11" s="7"/>
      <c r="K11" s="7">
        <v>5160982</v>
      </c>
      <c r="L11" s="7"/>
      <c r="M11" s="7">
        <v>51000493818</v>
      </c>
      <c r="N11" s="7"/>
      <c r="O11" s="7">
        <v>45910936154</v>
      </c>
      <c r="P11" s="7"/>
      <c r="Q11" s="7">
        <f t="shared" si="1"/>
        <v>5089557664</v>
      </c>
    </row>
    <row r="12" spans="1:17">
      <c r="A12" s="1" t="s">
        <v>39</v>
      </c>
      <c r="C12" s="7">
        <v>195297</v>
      </c>
      <c r="D12" s="7"/>
      <c r="E12" s="7">
        <v>4471525863</v>
      </c>
      <c r="F12" s="7"/>
      <c r="G12" s="7">
        <v>4530943383</v>
      </c>
      <c r="H12" s="7"/>
      <c r="I12" s="7">
        <f t="shared" si="0"/>
        <v>-59417520</v>
      </c>
      <c r="J12" s="7"/>
      <c r="K12" s="7">
        <v>195297</v>
      </c>
      <c r="L12" s="7"/>
      <c r="M12" s="7">
        <v>4471525863</v>
      </c>
      <c r="N12" s="7"/>
      <c r="O12" s="7">
        <v>4530943383</v>
      </c>
      <c r="P12" s="7"/>
      <c r="Q12" s="7">
        <f t="shared" si="1"/>
        <v>-59417520</v>
      </c>
    </row>
    <row r="13" spans="1:17">
      <c r="A13" s="1" t="s">
        <v>58</v>
      </c>
      <c r="C13" s="7">
        <v>814043</v>
      </c>
      <c r="D13" s="7"/>
      <c r="E13" s="7">
        <v>28979896226</v>
      </c>
      <c r="F13" s="7"/>
      <c r="G13" s="7">
        <v>17761927802</v>
      </c>
      <c r="H13" s="7"/>
      <c r="I13" s="7">
        <f t="shared" si="0"/>
        <v>11217968424</v>
      </c>
      <c r="J13" s="7"/>
      <c r="K13" s="7">
        <v>1755183</v>
      </c>
      <c r="L13" s="7"/>
      <c r="M13" s="7">
        <v>54616900236</v>
      </c>
      <c r="N13" s="7"/>
      <c r="O13" s="7">
        <v>38297035564</v>
      </c>
      <c r="P13" s="7"/>
      <c r="Q13" s="7">
        <f t="shared" si="1"/>
        <v>16319864672</v>
      </c>
    </row>
    <row r="14" spans="1:17">
      <c r="A14" s="1" t="s">
        <v>37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7"/>
      <c r="K14" s="7">
        <v>241750</v>
      </c>
      <c r="L14" s="7"/>
      <c r="M14" s="7">
        <v>1655140189</v>
      </c>
      <c r="N14" s="7"/>
      <c r="O14" s="7">
        <v>1417838365</v>
      </c>
      <c r="P14" s="7"/>
      <c r="Q14" s="7">
        <f t="shared" si="1"/>
        <v>237301824</v>
      </c>
    </row>
    <row r="15" spans="1:17">
      <c r="A15" s="1" t="s">
        <v>59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794190</v>
      </c>
      <c r="L15" s="7"/>
      <c r="M15" s="7">
        <v>4697314209</v>
      </c>
      <c r="N15" s="7"/>
      <c r="O15" s="7">
        <v>4262319211</v>
      </c>
      <c r="P15" s="7"/>
      <c r="Q15" s="7">
        <f t="shared" si="1"/>
        <v>434994998</v>
      </c>
    </row>
    <row r="16" spans="1:17">
      <c r="A16" s="1" t="s">
        <v>32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67101</v>
      </c>
      <c r="L16" s="7"/>
      <c r="M16" s="7">
        <v>2101749176</v>
      </c>
      <c r="N16" s="7"/>
      <c r="O16" s="7">
        <v>1907670024</v>
      </c>
      <c r="P16" s="7"/>
      <c r="Q16" s="7">
        <f t="shared" si="1"/>
        <v>194079152</v>
      </c>
    </row>
    <row r="17" spans="1:17">
      <c r="A17" s="1" t="s">
        <v>51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1628470</v>
      </c>
      <c r="L17" s="7"/>
      <c r="M17" s="7">
        <v>41181880398</v>
      </c>
      <c r="N17" s="7"/>
      <c r="O17" s="7">
        <v>41036088061</v>
      </c>
      <c r="P17" s="7"/>
      <c r="Q17" s="7">
        <f t="shared" si="1"/>
        <v>145792337</v>
      </c>
    </row>
    <row r="18" spans="1:17">
      <c r="A18" s="1" t="s">
        <v>26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1106052</v>
      </c>
      <c r="L18" s="7"/>
      <c r="M18" s="7">
        <v>7402539169</v>
      </c>
      <c r="N18" s="7"/>
      <c r="O18" s="7">
        <v>6871693683</v>
      </c>
      <c r="P18" s="7"/>
      <c r="Q18" s="7">
        <f t="shared" si="1"/>
        <v>530845486</v>
      </c>
    </row>
    <row r="19" spans="1:17">
      <c r="A19" s="1" t="s">
        <v>41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2320586</v>
      </c>
      <c r="L19" s="7"/>
      <c r="M19" s="7">
        <v>90200710900</v>
      </c>
      <c r="N19" s="7"/>
      <c r="O19" s="7">
        <v>74762691615</v>
      </c>
      <c r="P19" s="7"/>
      <c r="Q19" s="7">
        <f t="shared" si="1"/>
        <v>15438019285</v>
      </c>
    </row>
    <row r="20" spans="1:17">
      <c r="A20" s="1" t="s">
        <v>194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1848143</v>
      </c>
      <c r="L20" s="7"/>
      <c r="M20" s="7">
        <v>31729182139</v>
      </c>
      <c r="N20" s="7"/>
      <c r="O20" s="7">
        <v>27061168668</v>
      </c>
      <c r="P20" s="7"/>
      <c r="Q20" s="7">
        <f t="shared" si="1"/>
        <v>4668013471</v>
      </c>
    </row>
    <row r="21" spans="1:17">
      <c r="A21" s="1" t="s">
        <v>35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1271299</v>
      </c>
      <c r="L21" s="7"/>
      <c r="M21" s="7">
        <v>1797024643</v>
      </c>
      <c r="N21" s="7"/>
      <c r="O21" s="7">
        <v>1635272795</v>
      </c>
      <c r="P21" s="7"/>
      <c r="Q21" s="7">
        <f t="shared" si="1"/>
        <v>161751848</v>
      </c>
    </row>
    <row r="22" spans="1:17">
      <c r="A22" s="1" t="s">
        <v>195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2615297</v>
      </c>
      <c r="L22" s="7"/>
      <c r="M22" s="7">
        <v>46361938406</v>
      </c>
      <c r="N22" s="7"/>
      <c r="O22" s="7">
        <v>37046237755</v>
      </c>
      <c r="P22" s="7"/>
      <c r="Q22" s="7">
        <f t="shared" si="1"/>
        <v>9315700651</v>
      </c>
    </row>
    <row r="23" spans="1:17">
      <c r="A23" s="1" t="s">
        <v>20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399554</v>
      </c>
      <c r="L23" s="7"/>
      <c r="M23" s="7">
        <v>3591639351</v>
      </c>
      <c r="N23" s="7"/>
      <c r="O23" s="7">
        <v>3264792095</v>
      </c>
      <c r="P23" s="7"/>
      <c r="Q23" s="7">
        <f t="shared" si="1"/>
        <v>326847256</v>
      </c>
    </row>
    <row r="24" spans="1:17">
      <c r="A24" s="1" t="s">
        <v>57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51510</v>
      </c>
      <c r="L24" s="7"/>
      <c r="M24" s="7">
        <v>4429796406</v>
      </c>
      <c r="N24" s="7"/>
      <c r="O24" s="7">
        <v>4129563528</v>
      </c>
      <c r="P24" s="7"/>
      <c r="Q24" s="7">
        <f t="shared" si="1"/>
        <v>300232878</v>
      </c>
    </row>
    <row r="25" spans="1:17">
      <c r="A25" s="1" t="s">
        <v>42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1048533</v>
      </c>
      <c r="L25" s="7"/>
      <c r="M25" s="7">
        <v>25659624982</v>
      </c>
      <c r="N25" s="7"/>
      <c r="O25" s="7">
        <v>25848896815</v>
      </c>
      <c r="P25" s="7"/>
      <c r="Q25" s="7">
        <f t="shared" si="1"/>
        <v>-189271833</v>
      </c>
    </row>
    <row r="26" spans="1:17">
      <c r="A26" s="1" t="s">
        <v>43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32363</v>
      </c>
      <c r="L26" s="7"/>
      <c r="M26" s="7">
        <v>2165916376</v>
      </c>
      <c r="N26" s="7"/>
      <c r="O26" s="7">
        <v>1946311628</v>
      </c>
      <c r="P26" s="7"/>
      <c r="Q26" s="7">
        <f t="shared" si="1"/>
        <v>219604748</v>
      </c>
    </row>
    <row r="27" spans="1:17">
      <c r="A27" s="1" t="s">
        <v>56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6500001</v>
      </c>
      <c r="L27" s="7"/>
      <c r="M27" s="7">
        <v>51862570651</v>
      </c>
      <c r="N27" s="7"/>
      <c r="O27" s="7">
        <v>25959146359</v>
      </c>
      <c r="P27" s="7"/>
      <c r="Q27" s="7">
        <f t="shared" si="1"/>
        <v>25903424292</v>
      </c>
    </row>
    <row r="28" spans="1:17">
      <c r="A28" s="1" t="s">
        <v>17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871929</v>
      </c>
      <c r="L28" s="7"/>
      <c r="M28" s="7">
        <v>4006761880</v>
      </c>
      <c r="N28" s="7"/>
      <c r="O28" s="7">
        <v>3404558733</v>
      </c>
      <c r="P28" s="7"/>
      <c r="Q28" s="7">
        <f t="shared" si="1"/>
        <v>602203147</v>
      </c>
    </row>
    <row r="29" spans="1:17">
      <c r="A29" s="1" t="s">
        <v>23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495317</v>
      </c>
      <c r="L29" s="7"/>
      <c r="M29" s="7">
        <v>17377722578</v>
      </c>
      <c r="N29" s="7"/>
      <c r="O29" s="7">
        <v>15869080683</v>
      </c>
      <c r="P29" s="7"/>
      <c r="Q29" s="7">
        <f t="shared" si="1"/>
        <v>1508641895</v>
      </c>
    </row>
    <row r="30" spans="1:17">
      <c r="A30" s="1" t="s">
        <v>52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157254</v>
      </c>
      <c r="L30" s="7"/>
      <c r="M30" s="7">
        <v>3915774394</v>
      </c>
      <c r="N30" s="7"/>
      <c r="O30" s="7">
        <v>3545299921</v>
      </c>
      <c r="P30" s="7"/>
      <c r="Q30" s="7">
        <f t="shared" si="1"/>
        <v>370474473</v>
      </c>
    </row>
    <row r="31" spans="1:17">
      <c r="A31" s="1" t="s">
        <v>36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796813</v>
      </c>
      <c r="L31" s="7"/>
      <c r="M31" s="7">
        <v>3531056871</v>
      </c>
      <c r="N31" s="7"/>
      <c r="O31" s="7">
        <v>3095417231</v>
      </c>
      <c r="P31" s="7"/>
      <c r="Q31" s="7">
        <f t="shared" si="1"/>
        <v>435639640</v>
      </c>
    </row>
    <row r="32" spans="1:17">
      <c r="A32" s="1" t="s">
        <v>61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142581</v>
      </c>
      <c r="L32" s="7"/>
      <c r="M32" s="7">
        <v>4250662337</v>
      </c>
      <c r="N32" s="7"/>
      <c r="O32" s="7">
        <v>3502213624</v>
      </c>
      <c r="P32" s="7"/>
      <c r="Q32" s="7">
        <f t="shared" si="1"/>
        <v>748448713</v>
      </c>
    </row>
    <row r="33" spans="1:17">
      <c r="A33" s="1" t="s">
        <v>46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6115748</v>
      </c>
      <c r="L33" s="7"/>
      <c r="M33" s="7">
        <v>24308212228</v>
      </c>
      <c r="N33" s="7"/>
      <c r="O33" s="7">
        <v>24694357156</v>
      </c>
      <c r="P33" s="7"/>
      <c r="Q33" s="7">
        <f t="shared" si="1"/>
        <v>-386144928</v>
      </c>
    </row>
    <row r="34" spans="1:17">
      <c r="A34" s="1" t="s">
        <v>60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302825</v>
      </c>
      <c r="L34" s="7"/>
      <c r="M34" s="7">
        <v>7626363243</v>
      </c>
      <c r="N34" s="7"/>
      <c r="O34" s="7">
        <v>6110770781</v>
      </c>
      <c r="P34" s="7"/>
      <c r="Q34" s="7">
        <f t="shared" si="1"/>
        <v>1515592462</v>
      </c>
    </row>
    <row r="35" spans="1:17">
      <c r="A35" s="1" t="s">
        <v>196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417248</v>
      </c>
      <c r="L35" s="7"/>
      <c r="M35" s="7">
        <v>17884683148</v>
      </c>
      <c r="N35" s="7"/>
      <c r="O35" s="7">
        <v>14305257763</v>
      </c>
      <c r="P35" s="7"/>
      <c r="Q35" s="7">
        <f t="shared" si="1"/>
        <v>3579425385</v>
      </c>
    </row>
    <row r="36" spans="1:17">
      <c r="A36" s="1" t="s">
        <v>49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3294019</v>
      </c>
      <c r="L36" s="7"/>
      <c r="M36" s="7">
        <v>20587953161</v>
      </c>
      <c r="N36" s="7"/>
      <c r="O36" s="7">
        <v>19286331336</v>
      </c>
      <c r="P36" s="7"/>
      <c r="Q36" s="7">
        <f t="shared" si="1"/>
        <v>1301621825</v>
      </c>
    </row>
    <row r="37" spans="1:17">
      <c r="A37" s="1" t="s">
        <v>197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18184000</v>
      </c>
      <c r="L37" s="7"/>
      <c r="M37" s="7">
        <v>43773531375</v>
      </c>
      <c r="N37" s="7"/>
      <c r="O37" s="7">
        <v>43773531375</v>
      </c>
      <c r="P37" s="7"/>
      <c r="Q37" s="7">
        <f t="shared" si="1"/>
        <v>0</v>
      </c>
    </row>
    <row r="38" spans="1:17">
      <c r="A38" s="1" t="s">
        <v>198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625000</v>
      </c>
      <c r="L38" s="7"/>
      <c r="M38" s="7">
        <v>15314583105</v>
      </c>
      <c r="N38" s="7"/>
      <c r="O38" s="7">
        <v>8445161250</v>
      </c>
      <c r="P38" s="7"/>
      <c r="Q38" s="7">
        <f t="shared" si="1"/>
        <v>6869421855</v>
      </c>
    </row>
    <row r="39" spans="1:17">
      <c r="A39" s="1" t="s">
        <v>25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897998</v>
      </c>
      <c r="L39" s="7"/>
      <c r="M39" s="7">
        <v>40416876872</v>
      </c>
      <c r="N39" s="7"/>
      <c r="O39" s="7">
        <v>33465632635</v>
      </c>
      <c r="P39" s="7"/>
      <c r="Q39" s="7">
        <f t="shared" si="1"/>
        <v>6951244237</v>
      </c>
    </row>
    <row r="40" spans="1:17">
      <c r="A40" s="1" t="s">
        <v>62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94425</v>
      </c>
      <c r="L40" s="7"/>
      <c r="M40" s="7">
        <v>4143120407</v>
      </c>
      <c r="N40" s="7"/>
      <c r="O40" s="7">
        <v>3299290466</v>
      </c>
      <c r="P40" s="7"/>
      <c r="Q40" s="7">
        <f t="shared" si="1"/>
        <v>843829941</v>
      </c>
    </row>
    <row r="41" spans="1:17">
      <c r="A41" s="1" t="s">
        <v>31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63408</v>
      </c>
      <c r="L41" s="7"/>
      <c r="M41" s="7">
        <v>945275031</v>
      </c>
      <c r="N41" s="7"/>
      <c r="O41" s="7">
        <v>827593383</v>
      </c>
      <c r="P41" s="7"/>
      <c r="Q41" s="7">
        <f t="shared" si="1"/>
        <v>117681648</v>
      </c>
    </row>
    <row r="42" spans="1:17">
      <c r="A42" s="1" t="s">
        <v>21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32524</v>
      </c>
      <c r="L42" s="7"/>
      <c r="M42" s="7">
        <v>3171233272</v>
      </c>
      <c r="N42" s="7"/>
      <c r="O42" s="7">
        <v>2762639703</v>
      </c>
      <c r="P42" s="7"/>
      <c r="Q42" s="7">
        <f t="shared" si="1"/>
        <v>408593569</v>
      </c>
    </row>
    <row r="43" spans="1:17">
      <c r="A43" s="1" t="s">
        <v>44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207427</v>
      </c>
      <c r="L43" s="7"/>
      <c r="M43" s="7">
        <v>5791956058</v>
      </c>
      <c r="N43" s="7"/>
      <c r="O43" s="7">
        <v>4684700630</v>
      </c>
      <c r="P43" s="7"/>
      <c r="Q43" s="7">
        <f t="shared" si="1"/>
        <v>1107255428</v>
      </c>
    </row>
    <row r="44" spans="1:17">
      <c r="A44" s="1" t="s">
        <v>199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22974565</v>
      </c>
      <c r="L44" s="7"/>
      <c r="M44" s="7">
        <v>167605626385</v>
      </c>
      <c r="N44" s="7"/>
      <c r="O44" s="7">
        <v>121840016914</v>
      </c>
      <c r="P44" s="7"/>
      <c r="Q44" s="7">
        <f t="shared" si="1"/>
        <v>45765609471</v>
      </c>
    </row>
    <row r="45" spans="1:17">
      <c r="A45" s="1" t="s">
        <v>38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303934</v>
      </c>
      <c r="L45" s="7"/>
      <c r="M45" s="7">
        <v>6161335700</v>
      </c>
      <c r="N45" s="7"/>
      <c r="O45" s="7">
        <v>5580259698</v>
      </c>
      <c r="P45" s="7"/>
      <c r="Q45" s="7">
        <f t="shared" si="1"/>
        <v>581076002</v>
      </c>
    </row>
    <row r="46" spans="1:17">
      <c r="A46" s="1" t="s">
        <v>200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824772</v>
      </c>
      <c r="L46" s="7"/>
      <c r="M46" s="7">
        <v>152197541404</v>
      </c>
      <c r="N46" s="7"/>
      <c r="O46" s="7">
        <v>153092911659</v>
      </c>
      <c r="P46" s="7"/>
      <c r="Q46" s="7">
        <f t="shared" si="1"/>
        <v>-895370255</v>
      </c>
    </row>
    <row r="47" spans="1:17">
      <c r="A47" s="1" t="s">
        <v>50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2532786</v>
      </c>
      <c r="L47" s="7"/>
      <c r="M47" s="7">
        <v>29079081639</v>
      </c>
      <c r="N47" s="7"/>
      <c r="O47" s="7">
        <v>29532807664</v>
      </c>
      <c r="P47" s="7"/>
      <c r="Q47" s="7">
        <f t="shared" si="1"/>
        <v>-453726025</v>
      </c>
    </row>
    <row r="48" spans="1:17">
      <c r="A48" s="1" t="s">
        <v>55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340814</v>
      </c>
      <c r="L48" s="7"/>
      <c r="M48" s="7">
        <v>9403358396</v>
      </c>
      <c r="N48" s="7"/>
      <c r="O48" s="7">
        <v>6928176906</v>
      </c>
      <c r="P48" s="7"/>
      <c r="Q48" s="7">
        <f t="shared" si="1"/>
        <v>2475181490</v>
      </c>
    </row>
    <row r="49" spans="1:19">
      <c r="A49" s="1" t="s">
        <v>22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87849</v>
      </c>
      <c r="L49" s="7"/>
      <c r="M49" s="7">
        <v>4806380456</v>
      </c>
      <c r="N49" s="7"/>
      <c r="O49" s="7">
        <v>4019629515</v>
      </c>
      <c r="P49" s="7"/>
      <c r="Q49" s="7">
        <f t="shared" si="1"/>
        <v>786750941</v>
      </c>
    </row>
    <row r="50" spans="1:19">
      <c r="A50" s="1" t="s">
        <v>48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2713032</v>
      </c>
      <c r="L50" s="7"/>
      <c r="M50" s="7">
        <v>15245746239</v>
      </c>
      <c r="N50" s="7"/>
      <c r="O50" s="7">
        <v>6899661512</v>
      </c>
      <c r="P50" s="7"/>
      <c r="Q50" s="7">
        <f t="shared" si="1"/>
        <v>8346084727</v>
      </c>
    </row>
    <row r="51" spans="1:19">
      <c r="A51" s="1" t="s">
        <v>118</v>
      </c>
      <c r="C51" s="7">
        <v>111185</v>
      </c>
      <c r="D51" s="7"/>
      <c r="E51" s="7">
        <v>111185000000</v>
      </c>
      <c r="F51" s="7"/>
      <c r="G51" s="7">
        <v>101160011424</v>
      </c>
      <c r="H51" s="7"/>
      <c r="I51" s="7">
        <f t="shared" si="0"/>
        <v>10024988576</v>
      </c>
      <c r="J51" s="7"/>
      <c r="K51" s="7">
        <v>111185</v>
      </c>
      <c r="L51" s="7"/>
      <c r="M51" s="7">
        <v>111185000000</v>
      </c>
      <c r="N51" s="7"/>
      <c r="O51" s="7">
        <v>101160011424</v>
      </c>
      <c r="P51" s="7"/>
      <c r="Q51" s="7">
        <f t="shared" si="1"/>
        <v>10024988576</v>
      </c>
    </row>
    <row r="52" spans="1:19">
      <c r="A52" s="1" t="s">
        <v>124</v>
      </c>
      <c r="C52" s="7">
        <v>30000</v>
      </c>
      <c r="D52" s="7"/>
      <c r="E52" s="7">
        <v>28043416211</v>
      </c>
      <c r="F52" s="7"/>
      <c r="G52" s="7">
        <v>26884872000</v>
      </c>
      <c r="H52" s="7"/>
      <c r="I52" s="7">
        <f t="shared" si="0"/>
        <v>1158544211</v>
      </c>
      <c r="J52" s="7"/>
      <c r="K52" s="7">
        <v>30000</v>
      </c>
      <c r="L52" s="7"/>
      <c r="M52" s="7">
        <v>28043416211</v>
      </c>
      <c r="N52" s="7"/>
      <c r="O52" s="7">
        <v>26884872000</v>
      </c>
      <c r="P52" s="7"/>
      <c r="Q52" s="7">
        <f t="shared" si="1"/>
        <v>1158544211</v>
      </c>
    </row>
    <row r="53" spans="1:19">
      <c r="A53" s="1" t="s">
        <v>113</v>
      </c>
      <c r="C53" s="7">
        <v>54020</v>
      </c>
      <c r="D53" s="7"/>
      <c r="E53" s="7">
        <v>54020000000</v>
      </c>
      <c r="F53" s="7"/>
      <c r="G53" s="7">
        <v>50010514961</v>
      </c>
      <c r="H53" s="7"/>
      <c r="I53" s="7">
        <f t="shared" si="0"/>
        <v>4009485039</v>
      </c>
      <c r="J53" s="7"/>
      <c r="K53" s="7">
        <v>54020</v>
      </c>
      <c r="L53" s="7"/>
      <c r="M53" s="7">
        <v>54020000000</v>
      </c>
      <c r="N53" s="7"/>
      <c r="O53" s="7">
        <v>50010514961</v>
      </c>
      <c r="P53" s="7"/>
      <c r="Q53" s="7">
        <f t="shared" si="1"/>
        <v>4009485039</v>
      </c>
    </row>
    <row r="54" spans="1:19">
      <c r="A54" s="1" t="s">
        <v>125</v>
      </c>
      <c r="C54" s="7">
        <v>20925</v>
      </c>
      <c r="D54" s="7"/>
      <c r="E54" s="7">
        <v>19160788233</v>
      </c>
      <c r="F54" s="7"/>
      <c r="G54" s="7">
        <v>17134468815</v>
      </c>
      <c r="H54" s="7"/>
      <c r="I54" s="7">
        <f t="shared" si="0"/>
        <v>2026319418</v>
      </c>
      <c r="J54" s="7"/>
      <c r="K54" s="7">
        <v>98297</v>
      </c>
      <c r="L54" s="7"/>
      <c r="M54" s="7">
        <v>87840405798</v>
      </c>
      <c r="N54" s="7"/>
      <c r="O54" s="7">
        <v>80490651426</v>
      </c>
      <c r="P54" s="7"/>
      <c r="Q54" s="7">
        <f t="shared" si="1"/>
        <v>7349754372</v>
      </c>
    </row>
    <row r="55" spans="1:19">
      <c r="A55" s="1" t="s">
        <v>79</v>
      </c>
      <c r="C55" s="7">
        <v>47800</v>
      </c>
      <c r="D55" s="7"/>
      <c r="E55" s="7">
        <v>30012959165</v>
      </c>
      <c r="F55" s="7"/>
      <c r="G55" s="7">
        <v>26680947202</v>
      </c>
      <c r="H55" s="7"/>
      <c r="I55" s="7">
        <f t="shared" si="0"/>
        <v>3332011963</v>
      </c>
      <c r="J55" s="7"/>
      <c r="K55" s="7">
        <v>253800</v>
      </c>
      <c r="L55" s="7"/>
      <c r="M55" s="7">
        <v>154675310037</v>
      </c>
      <c r="N55" s="7"/>
      <c r="O55" s="7">
        <v>141665782422</v>
      </c>
      <c r="P55" s="7"/>
      <c r="Q55" s="7">
        <f t="shared" si="1"/>
        <v>13009527615</v>
      </c>
    </row>
    <row r="56" spans="1:19">
      <c r="A56" s="1" t="s">
        <v>128</v>
      </c>
      <c r="C56" s="7">
        <v>75000</v>
      </c>
      <c r="D56" s="7"/>
      <c r="E56" s="7">
        <v>71374311062</v>
      </c>
      <c r="F56" s="7"/>
      <c r="G56" s="7">
        <v>68648576841</v>
      </c>
      <c r="H56" s="7"/>
      <c r="I56" s="7">
        <f t="shared" si="0"/>
        <v>2725734221</v>
      </c>
      <c r="J56" s="7"/>
      <c r="K56" s="7">
        <v>75000</v>
      </c>
      <c r="L56" s="7"/>
      <c r="M56" s="7">
        <v>71374311062</v>
      </c>
      <c r="N56" s="7"/>
      <c r="O56" s="7">
        <v>68648576841</v>
      </c>
      <c r="P56" s="7"/>
      <c r="Q56" s="7">
        <f t="shared" si="1"/>
        <v>2725734221</v>
      </c>
    </row>
    <row r="57" spans="1:19">
      <c r="A57" s="1" t="s">
        <v>201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7">
        <v>16800</v>
      </c>
      <c r="L57" s="7"/>
      <c r="M57" s="7">
        <v>16800000000</v>
      </c>
      <c r="N57" s="7"/>
      <c r="O57" s="7">
        <v>15885888160</v>
      </c>
      <c r="P57" s="7"/>
      <c r="Q57" s="7">
        <f t="shared" si="1"/>
        <v>914111840</v>
      </c>
    </row>
    <row r="58" spans="1:19">
      <c r="A58" s="1" t="s">
        <v>202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186529</v>
      </c>
      <c r="L58" s="7"/>
      <c r="M58" s="7">
        <v>186529000000</v>
      </c>
      <c r="N58" s="7"/>
      <c r="O58" s="7">
        <v>180372554477</v>
      </c>
      <c r="P58" s="7"/>
      <c r="Q58" s="7">
        <f t="shared" si="1"/>
        <v>6156445523</v>
      </c>
    </row>
    <row r="59" spans="1:19">
      <c r="A59" s="1" t="s">
        <v>116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15751</v>
      </c>
      <c r="L59" s="7"/>
      <c r="M59" s="7">
        <v>14996958611</v>
      </c>
      <c r="N59" s="7"/>
      <c r="O59" s="7">
        <v>14119556838</v>
      </c>
      <c r="P59" s="7"/>
      <c r="Q59" s="7">
        <f t="shared" si="1"/>
        <v>877401773</v>
      </c>
    </row>
    <row r="60" spans="1:19" ht="24.75" thickBot="1">
      <c r="C60" s="7"/>
      <c r="D60" s="7"/>
      <c r="E60" s="8">
        <f>SUM(E8:E59)</f>
        <v>402216907376</v>
      </c>
      <c r="F60" s="7"/>
      <c r="G60" s="8">
        <f>SUM(G8:G59)</f>
        <v>362663820408</v>
      </c>
      <c r="H60" s="7"/>
      <c r="I60" s="8">
        <f>SUM(I8:I59)</f>
        <v>39553086968</v>
      </c>
      <c r="J60" s="7"/>
      <c r="K60" s="7"/>
      <c r="L60" s="7"/>
      <c r="M60" s="8">
        <f>SUM(M8:M59)</f>
        <v>1847368547074</v>
      </c>
      <c r="N60" s="7"/>
      <c r="O60" s="8">
        <f>SUM(O8:O59)</f>
        <v>1626248134524</v>
      </c>
      <c r="P60" s="7"/>
      <c r="Q60" s="8">
        <f>SUM(Q8:Q59)</f>
        <v>221120412550</v>
      </c>
      <c r="S60" s="3"/>
    </row>
    <row r="61" spans="1:19" ht="24.75" thickTop="1">
      <c r="I61" s="13"/>
      <c r="J61" s="13"/>
      <c r="K61" s="13"/>
      <c r="L61" s="13"/>
      <c r="M61" s="13"/>
      <c r="N61" s="13"/>
      <c r="O61" s="13"/>
      <c r="P61" s="13"/>
      <c r="Q61" s="13"/>
      <c r="S61" s="3"/>
    </row>
    <row r="62" spans="1:19">
      <c r="I62" s="3"/>
      <c r="J62" s="3"/>
      <c r="K62" s="3"/>
      <c r="L62" s="3"/>
      <c r="M62" s="3"/>
      <c r="N62" s="3"/>
      <c r="O62" s="3"/>
      <c r="P62" s="3"/>
      <c r="Q62" s="3"/>
      <c r="S62" s="3"/>
    </row>
    <row r="63" spans="1:19">
      <c r="I63" s="3"/>
      <c r="J63" s="3"/>
      <c r="K63" s="3"/>
      <c r="L63" s="3"/>
      <c r="M63" s="3"/>
      <c r="N63" s="3"/>
      <c r="O63" s="3"/>
      <c r="P63" s="3"/>
      <c r="Q63" s="3"/>
      <c r="S63" s="3"/>
    </row>
    <row r="64" spans="1:19">
      <c r="I64" s="3"/>
      <c r="J64" s="3"/>
      <c r="K64" s="3"/>
      <c r="L64" s="3"/>
      <c r="M64" s="3"/>
      <c r="N64" s="3"/>
      <c r="O64" s="3"/>
      <c r="P64" s="3"/>
      <c r="Q64" s="3"/>
    </row>
    <row r="65" spans="9:17">
      <c r="I65" s="3"/>
      <c r="J65" s="3"/>
      <c r="K65" s="3"/>
      <c r="L65" s="3"/>
      <c r="M65" s="3"/>
      <c r="N65" s="3"/>
      <c r="O65" s="3"/>
      <c r="P65" s="3"/>
      <c r="Q65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جمع درآمدها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2023-07-23T09:01:51Z</dcterms:created>
  <dcterms:modified xsi:type="dcterms:W3CDTF">2023-08-01T08:48:59Z</dcterms:modified>
</cp:coreProperties>
</file>