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F4796ABC-0D1C-491A-A487-EE46CDF71D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8" i="15"/>
  <c r="E9" i="15"/>
  <c r="E10" i="15"/>
  <c r="E7" i="15"/>
  <c r="E11" i="15" s="1"/>
  <c r="C11" i="15"/>
  <c r="C10" i="15"/>
  <c r="C9" i="15"/>
  <c r="C8" i="15"/>
  <c r="C7" i="15"/>
  <c r="G11" i="13"/>
  <c r="I11" i="13"/>
  <c r="K8" i="13" s="1"/>
  <c r="K10" i="13"/>
  <c r="G9" i="13"/>
  <c r="G10" i="13"/>
  <c r="G8" i="13"/>
  <c r="E11" i="13"/>
  <c r="Q34" i="12"/>
  <c r="I35" i="12"/>
  <c r="K36" i="12"/>
  <c r="M36" i="12"/>
  <c r="O36" i="12"/>
  <c r="Q36" i="12"/>
  <c r="Q35" i="12"/>
  <c r="I36" i="12"/>
  <c r="G36" i="12"/>
  <c r="E36" i="12"/>
  <c r="C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8" i="12"/>
  <c r="S68" i="11"/>
  <c r="S67" i="11"/>
  <c r="I67" i="11"/>
  <c r="I68" i="11"/>
  <c r="C68" i="11"/>
  <c r="E68" i="11"/>
  <c r="G68" i="11"/>
  <c r="K20" i="11"/>
  <c r="M68" i="11"/>
  <c r="O68" i="11"/>
  <c r="Q68" i="11"/>
  <c r="S15" i="11"/>
  <c r="S9" i="11"/>
  <c r="S10" i="11"/>
  <c r="S11" i="11"/>
  <c r="S12" i="11"/>
  <c r="S13" i="11"/>
  <c r="S14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8" i="11"/>
  <c r="E69" i="10"/>
  <c r="G69" i="10"/>
  <c r="I69" i="10"/>
  <c r="M69" i="10"/>
  <c r="O69" i="10"/>
  <c r="Q69" i="10"/>
  <c r="I74" i="9"/>
  <c r="Q70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E74" i="9"/>
  <c r="G74" i="9"/>
  <c r="M74" i="9"/>
  <c r="O74" i="9"/>
  <c r="Q47" i="8"/>
  <c r="S46" i="8"/>
  <c r="S47" i="8"/>
  <c r="K47" i="8"/>
  <c r="M46" i="8"/>
  <c r="M47" i="8"/>
  <c r="I47" i="8"/>
  <c r="O4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8" i="8"/>
  <c r="I12" i="7"/>
  <c r="K12" i="7"/>
  <c r="M12" i="7"/>
  <c r="O12" i="7"/>
  <c r="Q12" i="7"/>
  <c r="S12" i="7"/>
  <c r="S11" i="6"/>
  <c r="K11" i="6"/>
  <c r="M11" i="6"/>
  <c r="O11" i="6"/>
  <c r="Q11" i="6"/>
  <c r="AK31" i="3"/>
  <c r="AI31" i="3"/>
  <c r="AG31" i="3"/>
  <c r="AA31" i="3"/>
  <c r="W31" i="3"/>
  <c r="S31" i="3"/>
  <c r="Q31" i="3"/>
  <c r="Y58" i="1"/>
  <c r="E58" i="1"/>
  <c r="G58" i="1"/>
  <c r="K58" i="1"/>
  <c r="O58" i="1"/>
  <c r="U58" i="1"/>
  <c r="W58" i="1"/>
  <c r="K9" i="13" l="1"/>
  <c r="K11" i="13" s="1"/>
  <c r="U61" i="11"/>
  <c r="K66" i="11"/>
  <c r="K64" i="11"/>
  <c r="K52" i="11"/>
  <c r="K40" i="11"/>
  <c r="K36" i="11"/>
  <c r="K28" i="11"/>
  <c r="K24" i="11"/>
  <c r="K12" i="11"/>
  <c r="K55" i="11"/>
  <c r="K11" i="11"/>
  <c r="K8" i="11"/>
  <c r="K56" i="11"/>
  <c r="K48" i="11"/>
  <c r="K16" i="11"/>
  <c r="K67" i="11"/>
  <c r="K63" i="11"/>
  <c r="K59" i="11"/>
  <c r="K51" i="11"/>
  <c r="K47" i="11"/>
  <c r="K43" i="11"/>
  <c r="K39" i="11"/>
  <c r="K35" i="11"/>
  <c r="K31" i="11"/>
  <c r="K27" i="11"/>
  <c r="K23" i="11"/>
  <c r="K19" i="11"/>
  <c r="K15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60" i="11"/>
  <c r="K44" i="11"/>
  <c r="K32" i="11"/>
  <c r="U32" i="11" l="1"/>
  <c r="U33" i="11"/>
  <c r="U40" i="11"/>
  <c r="U41" i="11"/>
  <c r="U24" i="11"/>
  <c r="U44" i="11"/>
  <c r="U64" i="11"/>
  <c r="U25" i="11"/>
  <c r="U45" i="11"/>
  <c r="U56" i="11"/>
  <c r="U13" i="11"/>
  <c r="U16" i="11"/>
  <c r="U60" i="11"/>
  <c r="U17" i="11"/>
  <c r="U28" i="11"/>
  <c r="U48" i="11"/>
  <c r="U9" i="11"/>
  <c r="U29" i="11"/>
  <c r="U49" i="11"/>
  <c r="U57" i="11"/>
  <c r="U12" i="11"/>
  <c r="U11" i="11"/>
  <c r="U19" i="11"/>
  <c r="U27" i="11"/>
  <c r="U35" i="11"/>
  <c r="U43" i="11"/>
  <c r="U51" i="11"/>
  <c r="U59" i="11"/>
  <c r="U67" i="11"/>
  <c r="U15" i="11"/>
  <c r="U23" i="11"/>
  <c r="U31" i="11"/>
  <c r="U39" i="11"/>
  <c r="U47" i="11"/>
  <c r="U55" i="11"/>
  <c r="U63" i="11"/>
  <c r="U10" i="11"/>
  <c r="U18" i="11"/>
  <c r="U34" i="11"/>
  <c r="U42" i="11"/>
  <c r="U50" i="11"/>
  <c r="U58" i="11"/>
  <c r="U66" i="11"/>
  <c r="U14" i="11"/>
  <c r="U22" i="11"/>
  <c r="U30" i="11"/>
  <c r="U38" i="11"/>
  <c r="U46" i="11"/>
  <c r="U54" i="11"/>
  <c r="U62" i="11"/>
  <c r="U26" i="11"/>
  <c r="U20" i="11"/>
  <c r="U36" i="11"/>
  <c r="U52" i="11"/>
  <c r="U8" i="11"/>
  <c r="U21" i="11"/>
  <c r="U37" i="11"/>
  <c r="U53" i="11"/>
  <c r="U65" i="11"/>
  <c r="K68" i="11"/>
  <c r="U68" i="11" l="1"/>
</calcChain>
</file>

<file path=xl/sharedStrings.xml><?xml version="1.0" encoding="utf-8"?>
<sst xmlns="http://schemas.openxmlformats.org/spreadsheetml/2006/main" count="851" uniqueCount="231">
  <si>
    <t>صندوق سرمایه‌گذاری توسعه ممتاز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</si>
  <si>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</si>
  <si>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</si>
  <si>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</si>
  <si>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</si>
  <si>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</si>
  <si>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</si>
  <si>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</si>
  <si>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</si>
  <si>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</si>
  <si>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</si>
  <si>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</si>
  <si>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</si>
  <si>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</si>
  <si>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</si>
  <si>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</si>
  <si>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تجارت</t>
  </si>
  <si>
    <t>بانک ملت</t>
  </si>
  <si>
    <t>بانک‌اقتصادنوین‌</t>
  </si>
  <si>
    <t>بیمه کوثر</t>
  </si>
  <si>
    <t>پالایش نفت اصفهان</t>
  </si>
  <si>
    <t>پتروشیمی امیرکبیر</t>
  </si>
  <si>
    <t>پتروشیمی بوعلی سینا</t>
  </si>
  <si>
    <t>پتروشیمی تندگویان</t>
  </si>
  <si>
    <t>پتروشیمی‌شیراز</t>
  </si>
  <si>
    <t>پست بانک ایران</t>
  </si>
  <si>
    <t>تراکتورسازی‌ایران‌</t>
  </si>
  <si>
    <t>توسعه‌معادن‌وفلزات‌</t>
  </si>
  <si>
    <t>ح . سرمایه گذاری صبا تامین</t>
  </si>
  <si>
    <t>ح . سرمایه‌گذاری‌ سپه‌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</si>
  <si>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</si>
  <si>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</si>
  <si>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</si>
  <si>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</si>
  <si>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</si>
  <si>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</si>
  <si>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</si>
  <si>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</si>
  <si>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</si>
  <si>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</si>
  <si>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</si>
  <si>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آرتا اردبیل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</si>
  <si>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</si>
  <si>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</si>
  <si>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</si>
  <si>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</si>
  <si>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</si>
  <si>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</si>
  <si>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</si>
  <si>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</si>
  <si>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</si>
  <si>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</si>
  <si>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</si>
  <si>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</si>
  <si>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</si>
  <si>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</si>
  <si>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</si>
  <si>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نفت ایرانول</t>
  </si>
  <si>
    <t>نفت سپاهان</t>
  </si>
  <si>
    <t>نوردوقطعات‌ فولادی‌</t>
  </si>
  <si>
    <t>کارخانجات‌داروپخش‌</t>
  </si>
  <si>
    <t>کاشی‌ پارس‌</t>
  </si>
  <si>
    <t>کویر تایر</t>
  </si>
  <si>
    <t>کیمیدارو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</si>
  <si>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</si>
  <si>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</si>
  <si>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</si>
  <si>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</si>
  <si>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</si>
  <si>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</si>
  <si>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</si>
  <si>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</si>
  <si>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</si>
  <si>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</si>
  <si>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</si>
  <si>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</si>
  <si>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</si>
  <si>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</si>
  <si>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</si>
  <si>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</si>
  <si>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</si>
  <si>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</si>
  <si>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</si>
  <si>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</si>
  <si>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</si>
  <si>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</si>
  <si>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</si>
  <si>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</si>
  <si>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</si>
  <si>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</si>
  <si>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</si>
  <si>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</si>
  <si>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</si>
  <si>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</si>
  <si>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</si>
  <si>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</si>
  <si>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</si>
  <si>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</si>
  <si>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</si>
  <si>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</si>
  <si>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</si>
  <si>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</si>
  <si>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</si>
  <si>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</si>
  <si>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</si>
  <si>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</si>
  <si>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</si>
  <si>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</si>
  <si>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گام بانک صادرات ایران0207</t>
  </si>
  <si>
    <t>1401/04/01</t>
  </si>
  <si>
    <t>1402/07/30</t>
  </si>
  <si>
    <t>گواهی اعتبار مولد رفاه0207</t>
  </si>
  <si>
    <t>1401/08/01</t>
  </si>
  <si>
    <t>گواهی اعتبار مولد سامان0207</t>
  </si>
  <si>
    <t>گواهی اعتبار مولد سامان0208</t>
  </si>
  <si>
    <t>1401/09/01</t>
  </si>
  <si>
    <t>1402/08/30</t>
  </si>
  <si>
    <t>گواهی اعتبار مولد سپه0208</t>
  </si>
  <si>
    <t>گواهی اعتبار مولد شهر0206</t>
  </si>
  <si>
    <t>1401/07/01</t>
  </si>
  <si>
    <t>گواهی اعتبارمولد رفاه0208</t>
  </si>
  <si>
    <t>اسنادخزانه-م7بودجه01-040714</t>
  </si>
  <si>
    <t>1401/12/10</t>
  </si>
  <si>
    <t>1404/07/13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</si>
  <si>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</si>
  <si>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</si>
  <si>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</si>
  <si>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</si>
  <si>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</si>
  <si>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</si>
  <si>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</si>
  <si>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</si>
  <si>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</si>
  <si>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</si>
  <si>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</si>
  <si>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</si>
  <si>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</si>
  <si>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</si>
  <si>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</si>
  <si>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</si>
  <si>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</si>
  <si>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</si>
  <si>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</si>
  <si>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</si>
  <si>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</si>
  <si>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</si>
  <si>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</si>
  <si>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</si>
  <si>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</si>
  <si>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</si>
  <si>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</si>
  <si>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</si>
  <si>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</si>
  <si>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</si>
  <si>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</si>
  <si>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</si>
  <si>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</si>
  <si>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</si>
  <si>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</si>
  <si>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</si>
  <si>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</si>
  <si>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</si>
  <si>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</si>
  <si>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1402/04/29</t>
  </si>
  <si>
    <t>1402/04/31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</si>
  <si>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</si>
  <si>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</si>
  <si>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</si>
  <si>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</si>
  <si>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</si>
  <si>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</si>
  <si>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</si>
  <si>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</si>
  <si>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</si>
  <si>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</si>
  <si>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</si>
  <si>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</si>
  <si>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</si>
  <si>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</si>
  <si>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</si>
  <si>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نفت پاسارگاد</t>
  </si>
  <si>
    <t>1402/03/03</t>
  </si>
  <si>
    <t>بهمن  دیزل</t>
  </si>
  <si>
    <t>1402/03/13</t>
  </si>
  <si>
    <t>1402/04/26</t>
  </si>
  <si>
    <t>1402/01/31</t>
  </si>
  <si>
    <t>1402/06/22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</si>
  <si>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</si>
  <si>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</si>
  <si>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</si>
  <si>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</si>
  <si>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</si>
  <si>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</si>
  <si>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</si>
  <si>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</si>
  <si>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</si>
  <si>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ملی شیمی کشاورز</t>
  </si>
  <si>
    <t>سپنتا</t>
  </si>
  <si>
    <t>ح . بیمه کوثر</t>
  </si>
  <si>
    <t>کشاورزی و دامپروری فجر اصفهان</t>
  </si>
  <si>
    <t>غلتک سازان سپاهان</t>
  </si>
  <si>
    <t>ح . داروپخش‌ (هلدینگ‌</t>
  </si>
  <si>
    <t>پتروشیمی زاگرس</t>
  </si>
  <si>
    <t>تولیدی مخازن گازطبیعی آسیاناما</t>
  </si>
  <si>
    <t>سرمایه گذاری سیمان تامین</t>
  </si>
  <si>
    <t>گام بانک اقتصاد نوین0204</t>
  </si>
  <si>
    <t>اسنادخزانه-م9بودجه99-020316</t>
  </si>
  <si>
    <t>گام بانک تجارت0204</t>
  </si>
  <si>
    <t>اسنادخزانه-م5بودجه99-020218</t>
  </si>
  <si>
    <t>گام بانک اقتصاد نوین0205</t>
  </si>
  <si>
    <t>اسنادخزانه-م14بودجه99-021025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</si>
  <si>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</si>
  <si>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</si>
  <si>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</si>
  <si>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</si>
  <si>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</si>
  <si>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</si>
  <si>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</si>
  <si>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</si>
  <si>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</si>
  <si>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</si>
  <si>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</si>
  <si>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</si>
  <si>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</si>
  <si>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</si>
  <si>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</si>
  <si>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1402/06/01</t>
  </si>
  <si>
    <t>-</t>
  </si>
  <si>
    <t xml:space="preserve">  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</si>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</sst>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2FC2E3-D49C-761A-868B-68E26D0E9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BC74-1EA0-4EC9-83D0-EECDE580BEA3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topLeftCell="A4" workbookViewId="0">
      <selection activeCell="I50" sqref="I50"/>
    </sheetView>
  </sheetViews>
  <sheetFormatPr defaultRowHeight="2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150</v>
      </c>
      <c r="C6" s="16" t="s">
        <v>148</v>
      </c>
      <c r="D6" s="16" t="s">
        <v>148</v>
      </c>
      <c r="E6" s="16" t="s">
        <v>148</v>
      </c>
      <c r="F6" s="16" t="s">
        <v>148</v>
      </c>
      <c r="G6" s="16" t="s">
        <v>148</v>
      </c>
      <c r="H6" s="16" t="s">
        <v>148</v>
      </c>
      <c r="I6" s="16" t="s">
        <v>148</v>
      </c>
      <c r="K6" s="16" t="s">
        <v>149</v>
      </c>
      <c r="L6" s="16" t="s">
        <v>149</v>
      </c>
      <c r="M6" s="16" t="s">
        <v>149</v>
      </c>
      <c r="N6" s="16" t="s">
        <v>149</v>
      </c>
      <c r="O6" s="16" t="s">
        <v>149</v>
      </c>
      <c r="P6" s="16" t="s">
        <v>149</v>
      </c>
      <c r="Q6" s="16" t="s">
        <v>149</v>
      </c>
    </row>
    <row r="7" spans="1:17" ht="24.75">
      <c r="A7" s="16" t="s">
        <v>150</v>
      </c>
      <c r="C7" s="16" t="s">
        <v>215</v>
      </c>
      <c r="E7" s="16" t="s">
        <v>212</v>
      </c>
      <c r="G7" s="16" t="s">
        <v>213</v>
      </c>
      <c r="I7" s="16" t="s">
        <v>216</v>
      </c>
      <c r="K7" s="16" t="s">
        <v>215</v>
      </c>
      <c r="M7" s="16" t="s">
        <v>212</v>
      </c>
      <c r="O7" s="16" t="s">
        <v>213</v>
      </c>
      <c r="Q7" s="16" t="s">
        <v>216</v>
      </c>
    </row>
    <row r="8" spans="1:17">
      <c r="A8" s="1" t="s">
        <v>105</v>
      </c>
      <c r="C8" s="6">
        <v>0</v>
      </c>
      <c r="D8" s="4"/>
      <c r="E8" s="6">
        <v>0</v>
      </c>
      <c r="F8" s="4"/>
      <c r="G8" s="6">
        <v>9966931695</v>
      </c>
      <c r="H8" s="4"/>
      <c r="I8" s="6">
        <f>C8+E8+G8</f>
        <v>9966931695</v>
      </c>
      <c r="J8" s="4"/>
      <c r="K8" s="6">
        <v>0</v>
      </c>
      <c r="L8" s="4"/>
      <c r="M8" s="6">
        <v>0</v>
      </c>
      <c r="N8" s="4"/>
      <c r="O8" s="6">
        <v>9966931695</v>
      </c>
      <c r="P8" s="4"/>
      <c r="Q8" s="6">
        <f>O8+M8+K8</f>
        <v>9966931695</v>
      </c>
    </row>
    <row r="9" spans="1:17">
      <c r="A9" s="1" t="s">
        <v>118</v>
      </c>
      <c r="C9" s="6">
        <v>0</v>
      </c>
      <c r="D9" s="4"/>
      <c r="E9" s="6">
        <v>0</v>
      </c>
      <c r="F9" s="4"/>
      <c r="G9" s="6">
        <v>7101060462</v>
      </c>
      <c r="H9" s="4"/>
      <c r="I9" s="6">
        <f t="shared" ref="I9:I34" si="0">C9+E9+G9</f>
        <v>7101060462</v>
      </c>
      <c r="J9" s="4"/>
      <c r="K9" s="6">
        <v>0</v>
      </c>
      <c r="L9" s="4"/>
      <c r="M9" s="6">
        <v>0</v>
      </c>
      <c r="N9" s="4"/>
      <c r="O9" s="6">
        <v>10198495090</v>
      </c>
      <c r="P9" s="4"/>
      <c r="Q9" s="6">
        <f t="shared" ref="Q9:Q33" si="1">O9+M9+K9</f>
        <v>10198495090</v>
      </c>
    </row>
    <row r="10" spans="1:17">
      <c r="A10" s="1" t="s">
        <v>205</v>
      </c>
      <c r="C10" s="6">
        <v>0</v>
      </c>
      <c r="D10" s="4"/>
      <c r="E10" s="6">
        <v>0</v>
      </c>
      <c r="F10" s="4"/>
      <c r="G10" s="6">
        <v>0</v>
      </c>
      <c r="H10" s="4"/>
      <c r="I10" s="6">
        <f t="shared" si="0"/>
        <v>0</v>
      </c>
      <c r="J10" s="4"/>
      <c r="K10" s="6">
        <v>0</v>
      </c>
      <c r="L10" s="4"/>
      <c r="M10" s="6">
        <v>0</v>
      </c>
      <c r="N10" s="4"/>
      <c r="O10" s="6">
        <v>4009485039</v>
      </c>
      <c r="P10" s="4"/>
      <c r="Q10" s="6">
        <f t="shared" si="1"/>
        <v>4009485039</v>
      </c>
    </row>
    <row r="11" spans="1:17">
      <c r="A11" s="1" t="s">
        <v>117</v>
      </c>
      <c r="C11" s="6">
        <v>0</v>
      </c>
      <c r="D11" s="4"/>
      <c r="E11" s="6">
        <v>188994689</v>
      </c>
      <c r="F11" s="4"/>
      <c r="G11" s="6">
        <v>0</v>
      </c>
      <c r="H11" s="4"/>
      <c r="I11" s="6">
        <f t="shared" si="0"/>
        <v>188994689</v>
      </c>
      <c r="J11" s="4"/>
      <c r="K11" s="6">
        <v>0</v>
      </c>
      <c r="L11" s="4"/>
      <c r="M11" s="6">
        <v>9179212618</v>
      </c>
      <c r="N11" s="4"/>
      <c r="O11" s="6">
        <v>7349754372</v>
      </c>
      <c r="P11" s="4"/>
      <c r="Q11" s="6">
        <f t="shared" si="1"/>
        <v>16528966990</v>
      </c>
    </row>
    <row r="12" spans="1:17">
      <c r="A12" s="1" t="s">
        <v>206</v>
      </c>
      <c r="C12" s="6">
        <v>0</v>
      </c>
      <c r="D12" s="4"/>
      <c r="E12" s="6">
        <v>0</v>
      </c>
      <c r="F12" s="4"/>
      <c r="G12" s="6">
        <v>0</v>
      </c>
      <c r="H12" s="4"/>
      <c r="I12" s="6">
        <f t="shared" si="0"/>
        <v>0</v>
      </c>
      <c r="J12" s="4"/>
      <c r="K12" s="6">
        <v>0</v>
      </c>
      <c r="L12" s="4"/>
      <c r="M12" s="6">
        <v>0</v>
      </c>
      <c r="N12" s="4"/>
      <c r="O12" s="6">
        <v>914111840</v>
      </c>
      <c r="P12" s="4"/>
      <c r="Q12" s="6">
        <f t="shared" si="1"/>
        <v>914111840</v>
      </c>
    </row>
    <row r="13" spans="1:17">
      <c r="A13" s="1" t="s">
        <v>86</v>
      </c>
      <c r="C13" s="6">
        <v>0</v>
      </c>
      <c r="D13" s="4"/>
      <c r="E13" s="6">
        <v>126882999</v>
      </c>
      <c r="F13" s="4"/>
      <c r="G13" s="6">
        <v>0</v>
      </c>
      <c r="H13" s="4"/>
      <c r="I13" s="6">
        <f t="shared" si="0"/>
        <v>126882999</v>
      </c>
      <c r="J13" s="4"/>
      <c r="K13" s="6">
        <v>0</v>
      </c>
      <c r="L13" s="4"/>
      <c r="M13" s="6">
        <v>813470532</v>
      </c>
      <c r="N13" s="4"/>
      <c r="O13" s="6">
        <v>414482864</v>
      </c>
      <c r="P13" s="4"/>
      <c r="Q13" s="6">
        <f t="shared" si="1"/>
        <v>1227953396</v>
      </c>
    </row>
    <row r="14" spans="1:17">
      <c r="A14" s="1" t="s">
        <v>207</v>
      </c>
      <c r="C14" s="6">
        <v>0</v>
      </c>
      <c r="D14" s="4"/>
      <c r="E14" s="6">
        <v>0</v>
      </c>
      <c r="F14" s="4"/>
      <c r="G14" s="6">
        <v>0</v>
      </c>
      <c r="H14" s="4"/>
      <c r="I14" s="6">
        <f t="shared" si="0"/>
        <v>0</v>
      </c>
      <c r="J14" s="4"/>
      <c r="K14" s="6">
        <v>0</v>
      </c>
      <c r="L14" s="4"/>
      <c r="M14" s="6">
        <v>0</v>
      </c>
      <c r="N14" s="4"/>
      <c r="O14" s="6">
        <v>10024988576</v>
      </c>
      <c r="P14" s="4"/>
      <c r="Q14" s="6">
        <f t="shared" si="1"/>
        <v>10024988576</v>
      </c>
    </row>
    <row r="15" spans="1:17">
      <c r="A15" s="1" t="s">
        <v>208</v>
      </c>
      <c r="C15" s="6">
        <v>0</v>
      </c>
      <c r="D15" s="4"/>
      <c r="E15" s="6">
        <v>0</v>
      </c>
      <c r="F15" s="4"/>
      <c r="G15" s="6">
        <v>0</v>
      </c>
      <c r="H15" s="4"/>
      <c r="I15" s="6">
        <f t="shared" si="0"/>
        <v>0</v>
      </c>
      <c r="J15" s="4"/>
      <c r="K15" s="6">
        <v>0</v>
      </c>
      <c r="L15" s="4"/>
      <c r="M15" s="6">
        <v>0</v>
      </c>
      <c r="N15" s="4"/>
      <c r="O15" s="6">
        <v>6156445523</v>
      </c>
      <c r="P15" s="4"/>
      <c r="Q15" s="6">
        <f t="shared" si="1"/>
        <v>6156445523</v>
      </c>
    </row>
    <row r="16" spans="1:17">
      <c r="A16" s="1" t="s">
        <v>209</v>
      </c>
      <c r="C16" s="6">
        <v>0</v>
      </c>
      <c r="D16" s="4"/>
      <c r="E16" s="6">
        <v>0</v>
      </c>
      <c r="F16" s="4"/>
      <c r="G16" s="6">
        <v>0</v>
      </c>
      <c r="H16" s="4"/>
      <c r="I16" s="6">
        <f t="shared" si="0"/>
        <v>0</v>
      </c>
      <c r="J16" s="4"/>
      <c r="K16" s="6">
        <v>0</v>
      </c>
      <c r="L16" s="4"/>
      <c r="M16" s="6">
        <v>0</v>
      </c>
      <c r="N16" s="4"/>
      <c r="O16" s="6">
        <v>14592358497</v>
      </c>
      <c r="P16" s="4"/>
      <c r="Q16" s="6">
        <f t="shared" si="1"/>
        <v>14592358497</v>
      </c>
    </row>
    <row r="17" spans="1:17">
      <c r="A17" s="1" t="s">
        <v>77</v>
      </c>
      <c r="C17" s="6">
        <v>0</v>
      </c>
      <c r="D17" s="4"/>
      <c r="E17" s="6">
        <v>461531333</v>
      </c>
      <c r="F17" s="4"/>
      <c r="G17" s="6">
        <v>0</v>
      </c>
      <c r="H17" s="4"/>
      <c r="I17" s="6">
        <f t="shared" si="0"/>
        <v>461531333</v>
      </c>
      <c r="J17" s="4"/>
      <c r="K17" s="6">
        <v>0</v>
      </c>
      <c r="L17" s="4"/>
      <c r="M17" s="6">
        <v>2181065211</v>
      </c>
      <c r="N17" s="4"/>
      <c r="O17" s="6">
        <v>13009527615</v>
      </c>
      <c r="P17" s="4"/>
      <c r="Q17" s="6">
        <f t="shared" si="1"/>
        <v>15190592826</v>
      </c>
    </row>
    <row r="18" spans="1:17">
      <c r="A18" s="1" t="s">
        <v>111</v>
      </c>
      <c r="C18" s="6">
        <v>0</v>
      </c>
      <c r="D18" s="4"/>
      <c r="E18" s="6">
        <v>5989089481</v>
      </c>
      <c r="F18" s="4"/>
      <c r="G18" s="6">
        <v>0</v>
      </c>
      <c r="H18" s="4"/>
      <c r="I18" s="6">
        <f t="shared" si="0"/>
        <v>5989089481</v>
      </c>
      <c r="J18" s="4"/>
      <c r="K18" s="6">
        <v>0</v>
      </c>
      <c r="L18" s="4"/>
      <c r="M18" s="6">
        <v>35041473543</v>
      </c>
      <c r="N18" s="4"/>
      <c r="O18" s="6">
        <v>3362762214</v>
      </c>
      <c r="P18" s="4"/>
      <c r="Q18" s="6">
        <f t="shared" si="1"/>
        <v>38404235757</v>
      </c>
    </row>
    <row r="19" spans="1:17">
      <c r="A19" s="1" t="s">
        <v>210</v>
      </c>
      <c r="C19" s="6">
        <v>0</v>
      </c>
      <c r="D19" s="4"/>
      <c r="E19" s="6">
        <v>0</v>
      </c>
      <c r="F19" s="4"/>
      <c r="G19" s="6">
        <v>0</v>
      </c>
      <c r="H19" s="4"/>
      <c r="I19" s="6">
        <f t="shared" si="0"/>
        <v>0</v>
      </c>
      <c r="J19" s="4"/>
      <c r="K19" s="6">
        <v>0</v>
      </c>
      <c r="L19" s="4"/>
      <c r="M19" s="6">
        <v>0</v>
      </c>
      <c r="N19" s="4"/>
      <c r="O19" s="6">
        <v>1094801534</v>
      </c>
      <c r="P19" s="4"/>
      <c r="Q19" s="6">
        <f t="shared" si="1"/>
        <v>1094801534</v>
      </c>
    </row>
    <row r="20" spans="1:17">
      <c r="A20" s="1" t="s">
        <v>108</v>
      </c>
      <c r="C20" s="6">
        <v>0</v>
      </c>
      <c r="D20" s="4"/>
      <c r="E20" s="6">
        <v>3651096116</v>
      </c>
      <c r="F20" s="4"/>
      <c r="G20" s="6">
        <v>0</v>
      </c>
      <c r="H20" s="4"/>
      <c r="I20" s="6">
        <f t="shared" si="0"/>
        <v>3651096116</v>
      </c>
      <c r="J20" s="4"/>
      <c r="K20" s="6">
        <v>0</v>
      </c>
      <c r="L20" s="4"/>
      <c r="M20" s="6">
        <v>22657021656</v>
      </c>
      <c r="N20" s="4"/>
      <c r="O20" s="6">
        <v>650296130</v>
      </c>
      <c r="P20" s="4"/>
      <c r="Q20" s="6">
        <f t="shared" si="1"/>
        <v>23307317786</v>
      </c>
    </row>
    <row r="21" spans="1:17">
      <c r="A21" s="1" t="s">
        <v>113</v>
      </c>
      <c r="C21" s="6">
        <v>0</v>
      </c>
      <c r="D21" s="4"/>
      <c r="E21" s="6">
        <v>300095597</v>
      </c>
      <c r="F21" s="4"/>
      <c r="G21" s="6">
        <v>0</v>
      </c>
      <c r="H21" s="4"/>
      <c r="I21" s="6">
        <f t="shared" si="0"/>
        <v>300095597</v>
      </c>
      <c r="J21" s="4"/>
      <c r="K21" s="6">
        <v>0</v>
      </c>
      <c r="L21" s="4"/>
      <c r="M21" s="6">
        <v>1256549325</v>
      </c>
      <c r="N21" s="4"/>
      <c r="O21" s="6">
        <v>1158544211</v>
      </c>
      <c r="P21" s="4"/>
      <c r="Q21" s="6">
        <f t="shared" si="1"/>
        <v>2415093536</v>
      </c>
    </row>
    <row r="22" spans="1:17">
      <c r="A22" s="1" t="s">
        <v>124</v>
      </c>
      <c r="C22" s="6">
        <v>934788694</v>
      </c>
      <c r="D22" s="4"/>
      <c r="E22" s="6">
        <v>213403334</v>
      </c>
      <c r="F22" s="4"/>
      <c r="G22" s="6">
        <v>0</v>
      </c>
      <c r="H22" s="4"/>
      <c r="I22" s="6">
        <f t="shared" si="0"/>
        <v>1148192028</v>
      </c>
      <c r="J22" s="4"/>
      <c r="K22" s="6">
        <v>934788694</v>
      </c>
      <c r="L22" s="4"/>
      <c r="M22" s="6">
        <v>213403334</v>
      </c>
      <c r="N22" s="4"/>
      <c r="O22" s="6">
        <v>0</v>
      </c>
      <c r="P22" s="4"/>
      <c r="Q22" s="6">
        <f t="shared" si="1"/>
        <v>1148192028</v>
      </c>
    </row>
    <row r="23" spans="1:17">
      <c r="A23" s="1" t="s">
        <v>114</v>
      </c>
      <c r="C23" s="6">
        <v>0</v>
      </c>
      <c r="D23" s="4"/>
      <c r="E23" s="6">
        <v>2005536431</v>
      </c>
      <c r="F23" s="4"/>
      <c r="G23" s="6">
        <v>0</v>
      </c>
      <c r="H23" s="4"/>
      <c r="I23" s="6">
        <f t="shared" si="0"/>
        <v>2005536431</v>
      </c>
      <c r="J23" s="4"/>
      <c r="K23" s="6">
        <v>0</v>
      </c>
      <c r="L23" s="4"/>
      <c r="M23" s="6">
        <v>4833575635</v>
      </c>
      <c r="N23" s="4"/>
      <c r="O23" s="6">
        <v>0</v>
      </c>
      <c r="P23" s="4"/>
      <c r="Q23" s="6">
        <f t="shared" si="1"/>
        <v>4833575635</v>
      </c>
    </row>
    <row r="24" spans="1:17">
      <c r="A24" s="1" t="s">
        <v>96</v>
      </c>
      <c r="C24" s="6">
        <v>0</v>
      </c>
      <c r="D24" s="4"/>
      <c r="E24" s="6">
        <v>2238110269</v>
      </c>
      <c r="F24" s="4"/>
      <c r="G24" s="6">
        <v>0</v>
      </c>
      <c r="H24" s="4"/>
      <c r="I24" s="6">
        <f t="shared" si="0"/>
        <v>2238110269</v>
      </c>
      <c r="J24" s="4"/>
      <c r="K24" s="6">
        <v>0</v>
      </c>
      <c r="L24" s="4"/>
      <c r="M24" s="6">
        <v>11308277003</v>
      </c>
      <c r="N24" s="4"/>
      <c r="O24" s="6">
        <v>0</v>
      </c>
      <c r="P24" s="4"/>
      <c r="Q24" s="6">
        <f t="shared" si="1"/>
        <v>11308277003</v>
      </c>
    </row>
    <row r="25" spans="1:17">
      <c r="A25" s="1" t="s">
        <v>120</v>
      </c>
      <c r="C25" s="6">
        <v>0</v>
      </c>
      <c r="D25" s="4"/>
      <c r="E25" s="6">
        <v>610389347</v>
      </c>
      <c r="F25" s="4"/>
      <c r="G25" s="6">
        <v>0</v>
      </c>
      <c r="H25" s="4"/>
      <c r="I25" s="6">
        <f t="shared" si="0"/>
        <v>610389347</v>
      </c>
      <c r="J25" s="4"/>
      <c r="K25" s="6">
        <v>0</v>
      </c>
      <c r="L25" s="4"/>
      <c r="M25" s="6">
        <v>2954088526</v>
      </c>
      <c r="N25" s="4"/>
      <c r="O25" s="6">
        <v>0</v>
      </c>
      <c r="P25" s="4"/>
      <c r="Q25" s="6">
        <f t="shared" si="1"/>
        <v>2954088526</v>
      </c>
    </row>
    <row r="26" spans="1:17">
      <c r="A26" s="1" t="s">
        <v>73</v>
      </c>
      <c r="C26" s="6">
        <v>0</v>
      </c>
      <c r="D26" s="4"/>
      <c r="E26" s="6">
        <v>6794768</v>
      </c>
      <c r="F26" s="4"/>
      <c r="G26" s="6">
        <v>0</v>
      </c>
      <c r="H26" s="4"/>
      <c r="I26" s="6">
        <f t="shared" si="0"/>
        <v>6794768</v>
      </c>
      <c r="J26" s="4"/>
      <c r="K26" s="6">
        <v>0</v>
      </c>
      <c r="L26" s="4"/>
      <c r="M26" s="6">
        <v>33905854</v>
      </c>
      <c r="N26" s="4"/>
      <c r="O26" s="6">
        <v>0</v>
      </c>
      <c r="P26" s="4"/>
      <c r="Q26" s="6">
        <f t="shared" si="1"/>
        <v>33905854</v>
      </c>
    </row>
    <row r="27" spans="1:17">
      <c r="A27" s="1" t="s">
        <v>121</v>
      </c>
      <c r="C27" s="6">
        <v>0</v>
      </c>
      <c r="D27" s="4"/>
      <c r="E27" s="6">
        <v>937318339</v>
      </c>
      <c r="F27" s="4"/>
      <c r="G27" s="6">
        <v>0</v>
      </c>
      <c r="H27" s="4"/>
      <c r="I27" s="6">
        <f t="shared" si="0"/>
        <v>937318339</v>
      </c>
      <c r="J27" s="4"/>
      <c r="K27" s="6">
        <v>0</v>
      </c>
      <c r="L27" s="4"/>
      <c r="M27" s="6">
        <v>937318339</v>
      </c>
      <c r="N27" s="4"/>
      <c r="O27" s="6">
        <v>0</v>
      </c>
      <c r="P27" s="4"/>
      <c r="Q27" s="6">
        <f t="shared" si="1"/>
        <v>937318339</v>
      </c>
    </row>
    <row r="28" spans="1:17">
      <c r="A28" s="1" t="s">
        <v>94</v>
      </c>
      <c r="C28" s="6">
        <v>0</v>
      </c>
      <c r="D28" s="4"/>
      <c r="E28" s="6">
        <v>260212828</v>
      </c>
      <c r="F28" s="4"/>
      <c r="G28" s="6">
        <v>0</v>
      </c>
      <c r="H28" s="4"/>
      <c r="I28" s="6">
        <f t="shared" si="0"/>
        <v>260212828</v>
      </c>
      <c r="J28" s="4"/>
      <c r="K28" s="6">
        <v>0</v>
      </c>
      <c r="L28" s="4"/>
      <c r="M28" s="6">
        <v>1373551998</v>
      </c>
      <c r="N28" s="4"/>
      <c r="O28" s="6">
        <v>0</v>
      </c>
      <c r="P28" s="4"/>
      <c r="Q28" s="6">
        <f t="shared" si="1"/>
        <v>1373551998</v>
      </c>
    </row>
    <row r="29" spans="1:17">
      <c r="A29" s="1" t="s">
        <v>83</v>
      </c>
      <c r="C29" s="6">
        <v>0</v>
      </c>
      <c r="D29" s="4"/>
      <c r="E29" s="6">
        <v>1051659352</v>
      </c>
      <c r="F29" s="4"/>
      <c r="G29" s="6">
        <v>0</v>
      </c>
      <c r="H29" s="4"/>
      <c r="I29" s="6">
        <f t="shared" si="0"/>
        <v>1051659352</v>
      </c>
      <c r="J29" s="4"/>
      <c r="K29" s="6">
        <v>0</v>
      </c>
      <c r="L29" s="4"/>
      <c r="M29" s="6">
        <v>5715468883</v>
      </c>
      <c r="N29" s="4"/>
      <c r="O29" s="6">
        <v>0</v>
      </c>
      <c r="P29" s="4"/>
      <c r="Q29" s="6">
        <f t="shared" si="1"/>
        <v>5715468883</v>
      </c>
    </row>
    <row r="30" spans="1:17">
      <c r="A30" s="1" t="s">
        <v>99</v>
      </c>
      <c r="C30" s="6">
        <v>0</v>
      </c>
      <c r="D30" s="4"/>
      <c r="E30" s="6">
        <v>340418</v>
      </c>
      <c r="F30" s="4"/>
      <c r="G30" s="6">
        <v>0</v>
      </c>
      <c r="H30" s="4"/>
      <c r="I30" s="6">
        <f t="shared" si="0"/>
        <v>340418</v>
      </c>
      <c r="J30" s="4"/>
      <c r="K30" s="6">
        <v>0</v>
      </c>
      <c r="L30" s="4"/>
      <c r="M30" s="6">
        <v>1500208</v>
      </c>
      <c r="N30" s="4"/>
      <c r="O30" s="6">
        <v>0</v>
      </c>
      <c r="P30" s="4"/>
      <c r="Q30" s="6">
        <f t="shared" si="1"/>
        <v>1500208</v>
      </c>
    </row>
    <row r="31" spans="1:17">
      <c r="A31" s="1" t="s">
        <v>92</v>
      </c>
      <c r="C31" s="6">
        <v>0</v>
      </c>
      <c r="D31" s="4"/>
      <c r="E31" s="6">
        <v>677457189</v>
      </c>
      <c r="F31" s="4"/>
      <c r="G31" s="6">
        <v>0</v>
      </c>
      <c r="H31" s="4"/>
      <c r="I31" s="6">
        <f t="shared" si="0"/>
        <v>677457189</v>
      </c>
      <c r="J31" s="4"/>
      <c r="K31" s="6">
        <v>0</v>
      </c>
      <c r="L31" s="4"/>
      <c r="M31" s="6">
        <v>3322485690</v>
      </c>
      <c r="N31" s="4"/>
      <c r="O31" s="6">
        <v>0</v>
      </c>
      <c r="P31" s="4"/>
      <c r="Q31" s="6">
        <f t="shared" si="1"/>
        <v>3322485690</v>
      </c>
    </row>
    <row r="32" spans="1:17">
      <c r="A32" s="1" t="s">
        <v>100</v>
      </c>
      <c r="C32" s="6">
        <v>0</v>
      </c>
      <c r="D32" s="4"/>
      <c r="E32" s="6">
        <v>1022392258</v>
      </c>
      <c r="F32" s="4"/>
      <c r="G32" s="6">
        <v>0</v>
      </c>
      <c r="H32" s="4"/>
      <c r="I32" s="6">
        <f t="shared" si="0"/>
        <v>1022392258</v>
      </c>
      <c r="J32" s="4"/>
      <c r="K32" s="6">
        <v>0</v>
      </c>
      <c r="L32" s="4"/>
      <c r="M32" s="6">
        <v>2146097808</v>
      </c>
      <c r="N32" s="4"/>
      <c r="O32" s="6">
        <v>0</v>
      </c>
      <c r="P32" s="4"/>
      <c r="Q32" s="6">
        <f t="shared" si="1"/>
        <v>2146097808</v>
      </c>
    </row>
    <row r="33" spans="1:17">
      <c r="A33" s="1" t="s">
        <v>102</v>
      </c>
      <c r="C33" s="6">
        <v>0</v>
      </c>
      <c r="D33" s="4"/>
      <c r="E33" s="6">
        <v>2158150764</v>
      </c>
      <c r="F33" s="4"/>
      <c r="G33" s="6">
        <v>0</v>
      </c>
      <c r="H33" s="4"/>
      <c r="I33" s="6">
        <f t="shared" si="0"/>
        <v>2158150764</v>
      </c>
      <c r="J33" s="4"/>
      <c r="K33" s="6">
        <v>0</v>
      </c>
      <c r="L33" s="4"/>
      <c r="M33" s="6">
        <v>10244742804</v>
      </c>
      <c r="N33" s="4"/>
      <c r="O33" s="6">
        <v>0</v>
      </c>
      <c r="P33" s="4"/>
      <c r="Q33" s="6">
        <f t="shared" si="1"/>
        <v>10244742804</v>
      </c>
    </row>
    <row r="34" spans="1:17">
      <c r="A34" s="1" t="s">
        <v>80</v>
      </c>
      <c r="C34" s="6">
        <v>0</v>
      </c>
      <c r="D34" s="4"/>
      <c r="E34" s="6">
        <v>426117752</v>
      </c>
      <c r="F34" s="4"/>
      <c r="G34" s="6">
        <v>0</v>
      </c>
      <c r="H34" s="4"/>
      <c r="I34" s="6">
        <f t="shared" si="0"/>
        <v>426117752</v>
      </c>
      <c r="J34" s="4"/>
      <c r="K34" s="6">
        <v>0</v>
      </c>
      <c r="L34" s="4"/>
      <c r="M34" s="6">
        <v>1987856636</v>
      </c>
      <c r="N34" s="4"/>
      <c r="O34" s="6">
        <v>0</v>
      </c>
      <c r="P34" s="4"/>
      <c r="Q34" s="6">
        <f>O34+M34+K34</f>
        <v>1987856636</v>
      </c>
    </row>
    <row r="35" spans="1:17">
      <c r="A35" s="1" t="s">
        <v>89</v>
      </c>
      <c r="C35" s="6">
        <v>0</v>
      </c>
      <c r="D35" s="4"/>
      <c r="E35" s="6">
        <v>1866295393</v>
      </c>
      <c r="F35" s="4"/>
      <c r="G35" s="6">
        <v>0</v>
      </c>
      <c r="H35" s="4"/>
      <c r="I35" s="6">
        <f>C35+E35+G35</f>
        <v>1866295393</v>
      </c>
      <c r="J35" s="4"/>
      <c r="K35" s="6">
        <v>0</v>
      </c>
      <c r="L35" s="4"/>
      <c r="M35" s="6">
        <v>8766451753</v>
      </c>
      <c r="N35" s="4"/>
      <c r="O35" s="6">
        <v>0</v>
      </c>
      <c r="P35" s="4"/>
      <c r="Q35" s="6">
        <f>O35+M35+K35</f>
        <v>8766451753</v>
      </c>
    </row>
    <row r="36" spans="1:17" ht="24.75" thickBot="1">
      <c r="C36" s="11">
        <f>SUM(C8:C35)</f>
        <v>934788694</v>
      </c>
      <c r="D36" s="4"/>
      <c r="E36" s="11">
        <f>SUM(E8:E35)</f>
        <v>24191868657</v>
      </c>
      <c r="F36" s="4"/>
      <c r="G36" s="11">
        <f>SUM(G8:G35)</f>
        <v>17067992157</v>
      </c>
      <c r="H36" s="4"/>
      <c r="I36" s="11">
        <f>SUM(I8:I35)</f>
        <v>42194649508</v>
      </c>
      <c r="J36" s="4"/>
      <c r="K36" s="11">
        <f>SUM(K8:K35)</f>
        <v>934788694</v>
      </c>
      <c r="L36" s="4"/>
      <c r="M36" s="11">
        <f>SUM(M8:M35)</f>
        <v>124967517356</v>
      </c>
      <c r="N36" s="4"/>
      <c r="O36" s="11">
        <f>SUM(O8:O35)</f>
        <v>82902985200</v>
      </c>
      <c r="P36" s="4"/>
      <c r="Q36" s="11">
        <f>SUM(Q8:Q35)</f>
        <v>208805291250</v>
      </c>
    </row>
    <row r="37" spans="1:17" ht="24.75" thickTop="1">
      <c r="C37" s="6"/>
      <c r="D37" s="4"/>
      <c r="E37" s="6"/>
      <c r="F37" s="4"/>
      <c r="G37" s="6"/>
      <c r="H37" s="4"/>
      <c r="I37" s="4"/>
      <c r="J37" s="4"/>
      <c r="K37" s="6"/>
      <c r="L37" s="4"/>
      <c r="M37" s="6"/>
      <c r="N37" s="4"/>
      <c r="O37" s="6"/>
      <c r="P37" s="4"/>
      <c r="Q3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14"/>
  <sheetViews>
    <sheetView rightToLeft="1" workbookViewId="0">
      <selection activeCell="G18" sqref="G18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7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7" ht="24.75">
      <c r="A6" s="16" t="s">
        <v>217</v>
      </c>
      <c r="B6" s="16" t="s">
        <v>217</v>
      </c>
      <c r="C6" s="16" t="s">
        <v>217</v>
      </c>
      <c r="E6" s="16" t="s">
        <v>148</v>
      </c>
      <c r="F6" s="16" t="s">
        <v>148</v>
      </c>
      <c r="G6" s="16" t="s">
        <v>148</v>
      </c>
      <c r="I6" s="16" t="s">
        <v>149</v>
      </c>
      <c r="J6" s="16" t="s">
        <v>149</v>
      </c>
      <c r="K6" s="16" t="s">
        <v>149</v>
      </c>
    </row>
    <row r="7" spans="1:17" ht="24.75">
      <c r="A7" s="16" t="s">
        <v>218</v>
      </c>
      <c r="C7" s="16" t="s">
        <v>130</v>
      </c>
      <c r="E7" s="16" t="s">
        <v>219</v>
      </c>
      <c r="G7" s="16" t="s">
        <v>220</v>
      </c>
      <c r="I7" s="16" t="s">
        <v>219</v>
      </c>
      <c r="K7" s="16" t="s">
        <v>220</v>
      </c>
    </row>
    <row r="8" spans="1:17">
      <c r="A8" s="1" t="s">
        <v>136</v>
      </c>
      <c r="C8" s="4" t="s">
        <v>137</v>
      </c>
      <c r="D8" s="4"/>
      <c r="E8" s="6">
        <v>5892921</v>
      </c>
      <c r="F8" s="4"/>
      <c r="G8" s="9">
        <f>E8/$E$11</f>
        <v>0.12957279871432509</v>
      </c>
      <c r="H8" s="4"/>
      <c r="I8" s="6">
        <v>73914884</v>
      </c>
      <c r="J8" s="4"/>
      <c r="K8" s="9">
        <f>I8/$I$11</f>
        <v>0.23066022825028615</v>
      </c>
      <c r="L8" s="4"/>
      <c r="M8" s="4"/>
      <c r="N8" s="4"/>
      <c r="O8" s="4"/>
      <c r="P8" s="4"/>
      <c r="Q8" s="4"/>
    </row>
    <row r="9" spans="1:17">
      <c r="A9" s="1" t="s">
        <v>140</v>
      </c>
      <c r="C9" s="4" t="s">
        <v>141</v>
      </c>
      <c r="D9" s="4"/>
      <c r="E9" s="6">
        <v>2106037</v>
      </c>
      <c r="F9" s="4"/>
      <c r="G9" s="9">
        <f t="shared" ref="G9:G10" si="0">E9/$E$11</f>
        <v>4.6307274149088556E-2</v>
      </c>
      <c r="H9" s="4"/>
      <c r="I9" s="6">
        <v>35536017</v>
      </c>
      <c r="J9" s="4"/>
      <c r="K9" s="9">
        <f t="shared" ref="K9:K10" si="1">I9/$I$11</f>
        <v>0.11089438755428541</v>
      </c>
      <c r="L9" s="4"/>
      <c r="M9" s="4"/>
      <c r="N9" s="4"/>
      <c r="O9" s="4"/>
      <c r="P9" s="4"/>
      <c r="Q9" s="4"/>
    </row>
    <row r="10" spans="1:17">
      <c r="A10" s="1" t="s">
        <v>143</v>
      </c>
      <c r="C10" s="4" t="s">
        <v>144</v>
      </c>
      <c r="D10" s="4"/>
      <c r="E10" s="6">
        <v>37480657</v>
      </c>
      <c r="F10" s="4"/>
      <c r="G10" s="9">
        <f t="shared" si="0"/>
        <v>0.82411992713658633</v>
      </c>
      <c r="H10" s="4"/>
      <c r="I10" s="6">
        <v>210998292</v>
      </c>
      <c r="J10" s="4"/>
      <c r="K10" s="9">
        <f t="shared" si="1"/>
        <v>0.65844538419542842</v>
      </c>
      <c r="L10" s="4"/>
      <c r="M10" s="4"/>
      <c r="N10" s="4"/>
      <c r="O10" s="4"/>
      <c r="P10" s="4"/>
      <c r="Q10" s="4"/>
    </row>
    <row r="11" spans="1:17" ht="24.75" thickBot="1">
      <c r="C11" s="4"/>
      <c r="D11" s="4"/>
      <c r="E11" s="11">
        <f>SUM(E8:E10)</f>
        <v>45479615</v>
      </c>
      <c r="F11" s="4"/>
      <c r="G11" s="10">
        <f>SUM(G8:G10)</f>
        <v>1</v>
      </c>
      <c r="H11" s="4"/>
      <c r="I11" s="11">
        <f>SUM(I8:I10)</f>
        <v>320449193</v>
      </c>
      <c r="J11" s="4"/>
      <c r="K11" s="10">
        <f>SUM(K8:K10)</f>
        <v>1</v>
      </c>
      <c r="L11" s="4"/>
      <c r="M11" s="4"/>
      <c r="N11" s="4"/>
      <c r="O11" s="4"/>
      <c r="P11" s="4"/>
      <c r="Q11" s="4"/>
    </row>
    <row r="12" spans="1:17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5" sqref="E5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146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148</v>
      </c>
      <c r="E5" s="2" t="s">
        <v>229</v>
      </c>
    </row>
    <row r="6" spans="1:5" ht="24.75">
      <c r="A6" s="15" t="s">
        <v>221</v>
      </c>
      <c r="C6" s="16"/>
      <c r="E6" s="5" t="s">
        <v>230</v>
      </c>
    </row>
    <row r="7" spans="1:5" ht="24.75">
      <c r="A7" s="16" t="s">
        <v>221</v>
      </c>
      <c r="C7" s="16" t="s">
        <v>133</v>
      </c>
      <c r="E7" s="16" t="s">
        <v>133</v>
      </c>
    </row>
    <row r="8" spans="1:5">
      <c r="A8" s="1" t="s">
        <v>222</v>
      </c>
      <c r="C8" s="6">
        <v>2000</v>
      </c>
      <c r="D8" s="4"/>
      <c r="E8" s="6">
        <v>93239774</v>
      </c>
    </row>
    <row r="9" spans="1:5" ht="25.5" thickBot="1">
      <c r="A9" s="2" t="s">
        <v>155</v>
      </c>
      <c r="C9" s="11">
        <v>2000</v>
      </c>
      <c r="D9" s="4"/>
      <c r="E9" s="11">
        <v>93239774</v>
      </c>
    </row>
    <row r="10" spans="1:5" ht="24.75" thickTop="1"/>
  </sheetData>
  <mergeCells count="7">
    <mergeCell ref="A2:E2"/>
    <mergeCell ref="A3:E3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J20" sqref="J20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146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150</v>
      </c>
      <c r="C6" s="16" t="s">
        <v>133</v>
      </c>
      <c r="E6" s="16" t="s">
        <v>214</v>
      </c>
      <c r="G6" s="16" t="s">
        <v>13</v>
      </c>
    </row>
    <row r="7" spans="1:7">
      <c r="A7" s="1" t="s">
        <v>223</v>
      </c>
      <c r="C7" s="6">
        <f>'سرمایه‌گذاری در سهام'!I68</f>
        <v>237184543462</v>
      </c>
      <c r="D7" s="4"/>
      <c r="E7" s="9">
        <f>C7/$C$11</f>
        <v>0.84883177841851365</v>
      </c>
      <c r="F7" s="4"/>
      <c r="G7" s="9">
        <v>6.0087197035853544E-2</v>
      </c>
    </row>
    <row r="8" spans="1:7">
      <c r="A8" s="1" t="s">
        <v>224</v>
      </c>
      <c r="C8" s="6">
        <f>'سرمایه‌گذاری در اوراق بهادار'!I36</f>
        <v>42194649508</v>
      </c>
      <c r="D8" s="4"/>
      <c r="E8" s="9">
        <f t="shared" ref="E8:E10" si="0">C8/$C$11</f>
        <v>0.1510054527957034</v>
      </c>
      <c r="F8" s="4"/>
      <c r="G8" s="9">
        <v>1.0689390555722168E-2</v>
      </c>
    </row>
    <row r="9" spans="1:7">
      <c r="A9" s="1" t="s">
        <v>225</v>
      </c>
      <c r="C9" s="6">
        <f>'درآمد سپرده بانکی'!E11</f>
        <v>45479615</v>
      </c>
      <c r="D9" s="4"/>
      <c r="E9" s="9">
        <f t="shared" si="0"/>
        <v>1.6276162821893261E-4</v>
      </c>
      <c r="F9" s="4"/>
      <c r="G9" s="9">
        <v>1.1521587991072363E-5</v>
      </c>
    </row>
    <row r="10" spans="1:7">
      <c r="A10" s="1" t="s">
        <v>221</v>
      </c>
      <c r="C10" s="6">
        <f>'سایر درآمدها'!C9</f>
        <v>2000</v>
      </c>
      <c r="D10" s="4"/>
      <c r="E10" s="9">
        <f t="shared" si="0"/>
        <v>7.1575640303433798E-9</v>
      </c>
      <c r="F10" s="4"/>
      <c r="G10" s="9">
        <v>5.0667042766621322E-10</v>
      </c>
    </row>
    <row r="11" spans="1:7" ht="24.75" thickBot="1">
      <c r="C11" s="11">
        <f>SUM(C7:C10)</f>
        <v>279424674585</v>
      </c>
      <c r="D11" s="4"/>
      <c r="E11" s="12">
        <f>SUM(E7:E10)</f>
        <v>1</v>
      </c>
      <c r="F11" s="4"/>
      <c r="G11" s="10">
        <f>SUM(G7:G10)</f>
        <v>7.0788109686237208E-2</v>
      </c>
    </row>
    <row r="12" spans="1:7" ht="24.75" thickTop="1">
      <c r="C12" s="4"/>
      <c r="D12" s="4"/>
      <c r="E12" s="4"/>
      <c r="F12" s="4"/>
      <c r="G12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1"/>
  <sheetViews>
    <sheetView rightToLeft="1" tabSelected="1" workbookViewId="0">
      <selection activeCell="E14" sqref="E1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7" ht="24.75">
      <c r="A6" s="15" t="s">
        <v>3</v>
      </c>
      <c r="C6" s="16" t="s">
        <v>226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7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7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7">
      <c r="A9" s="1" t="s">
        <v>15</v>
      </c>
      <c r="C9" s="7">
        <v>14567561</v>
      </c>
      <c r="D9" s="7"/>
      <c r="E9" s="7">
        <v>60209871561</v>
      </c>
      <c r="F9" s="7"/>
      <c r="G9" s="7">
        <v>49206043872.9459</v>
      </c>
      <c r="H9" s="7"/>
      <c r="I9" s="7">
        <v>1047533</v>
      </c>
      <c r="J9" s="7"/>
      <c r="K9" s="7">
        <v>3595424160</v>
      </c>
      <c r="L9" s="7"/>
      <c r="M9" s="7">
        <v>0</v>
      </c>
      <c r="N9" s="7"/>
      <c r="O9" s="7">
        <v>0</v>
      </c>
      <c r="P9" s="7"/>
      <c r="Q9" s="7">
        <v>15615094</v>
      </c>
      <c r="R9" s="7"/>
      <c r="S9" s="7">
        <v>3490</v>
      </c>
      <c r="T9" s="7"/>
      <c r="U9" s="7">
        <v>63805295721</v>
      </c>
      <c r="V9" s="7"/>
      <c r="W9" s="7">
        <v>54172422825.542999</v>
      </c>
      <c r="X9" s="4"/>
      <c r="Y9" s="9">
        <v>1.3723782320366402E-2</v>
      </c>
      <c r="Z9" s="4"/>
      <c r="AA9" s="4"/>
    </row>
    <row r="10" spans="1:27">
      <c r="A10" s="1" t="s">
        <v>16</v>
      </c>
      <c r="C10" s="7">
        <v>27681039</v>
      </c>
      <c r="D10" s="7"/>
      <c r="E10" s="7">
        <v>83120181010</v>
      </c>
      <c r="F10" s="7"/>
      <c r="G10" s="7">
        <v>54537379573.176903</v>
      </c>
      <c r="H10" s="7"/>
      <c r="I10" s="7">
        <v>0</v>
      </c>
      <c r="J10" s="7"/>
      <c r="K10" s="7">
        <v>0</v>
      </c>
      <c r="L10" s="7"/>
      <c r="M10" s="7">
        <v>-2982899</v>
      </c>
      <c r="N10" s="7"/>
      <c r="O10" s="7">
        <v>7639475062</v>
      </c>
      <c r="P10" s="7"/>
      <c r="Q10" s="7">
        <v>24698140</v>
      </c>
      <c r="R10" s="7"/>
      <c r="S10" s="7">
        <v>2522</v>
      </c>
      <c r="T10" s="7"/>
      <c r="U10" s="7">
        <v>74163179618</v>
      </c>
      <c r="V10" s="7"/>
      <c r="W10" s="7">
        <v>61918091260.973999</v>
      </c>
      <c r="X10" s="4"/>
      <c r="Y10" s="9">
        <v>1.5686032889736658E-2</v>
      </c>
      <c r="Z10" s="4"/>
      <c r="AA10" s="4"/>
    </row>
    <row r="11" spans="1:27">
      <c r="A11" s="1" t="s">
        <v>17</v>
      </c>
      <c r="C11" s="7">
        <v>24669765</v>
      </c>
      <c r="D11" s="7"/>
      <c r="E11" s="7">
        <v>121557175314</v>
      </c>
      <c r="F11" s="7"/>
      <c r="G11" s="7">
        <v>107680404733.216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24669765</v>
      </c>
      <c r="R11" s="7"/>
      <c r="S11" s="7">
        <v>4539</v>
      </c>
      <c r="T11" s="7"/>
      <c r="U11" s="7">
        <v>121557175314</v>
      </c>
      <c r="V11" s="7"/>
      <c r="W11" s="7">
        <v>111309805758.157</v>
      </c>
      <c r="X11" s="4"/>
      <c r="Y11" s="9">
        <v>2.8198693443464266E-2</v>
      </c>
      <c r="Z11" s="4"/>
      <c r="AA11" s="4"/>
    </row>
    <row r="12" spans="1:27">
      <c r="A12" s="1" t="s">
        <v>18</v>
      </c>
      <c r="C12" s="7">
        <v>10027181</v>
      </c>
      <c r="D12" s="7"/>
      <c r="E12" s="7">
        <v>42322350883</v>
      </c>
      <c r="F12" s="7"/>
      <c r="G12" s="7">
        <v>48442143667.023003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10027181</v>
      </c>
      <c r="R12" s="7"/>
      <c r="S12" s="7">
        <v>5870</v>
      </c>
      <c r="T12" s="7"/>
      <c r="U12" s="7">
        <v>42322350883</v>
      </c>
      <c r="V12" s="7"/>
      <c r="W12" s="7">
        <v>58509338132.803497</v>
      </c>
      <c r="X12" s="4"/>
      <c r="Y12" s="9">
        <v>1.4822475687107314E-2</v>
      </c>
      <c r="Z12" s="4"/>
      <c r="AA12" s="4"/>
    </row>
    <row r="13" spans="1:27">
      <c r="A13" s="1" t="s">
        <v>19</v>
      </c>
      <c r="C13" s="7">
        <v>31027624</v>
      </c>
      <c r="D13" s="7"/>
      <c r="E13" s="7">
        <v>110785547881</v>
      </c>
      <c r="F13" s="7"/>
      <c r="G13" s="7">
        <v>90925192410.465607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31027624</v>
      </c>
      <c r="R13" s="7"/>
      <c r="S13" s="7">
        <v>3522</v>
      </c>
      <c r="T13" s="7"/>
      <c r="U13" s="7">
        <v>110785547881</v>
      </c>
      <c r="V13" s="7"/>
      <c r="W13" s="7">
        <v>108629079942.218</v>
      </c>
      <c r="X13" s="4"/>
      <c r="Y13" s="9">
        <v>2.7519571195655432E-2</v>
      </c>
      <c r="Z13" s="4"/>
      <c r="AA13" s="4"/>
    </row>
    <row r="14" spans="1:27">
      <c r="A14" s="1" t="s">
        <v>20</v>
      </c>
      <c r="C14" s="7">
        <v>7594855</v>
      </c>
      <c r="D14" s="7"/>
      <c r="E14" s="7">
        <v>34397090593</v>
      </c>
      <c r="F14" s="7"/>
      <c r="G14" s="7">
        <v>51866202759.592499</v>
      </c>
      <c r="H14" s="7"/>
      <c r="I14" s="7">
        <v>3628598</v>
      </c>
      <c r="J14" s="7"/>
      <c r="K14" s="7">
        <v>30849179812</v>
      </c>
      <c r="L14" s="7"/>
      <c r="M14" s="7">
        <v>0</v>
      </c>
      <c r="N14" s="7"/>
      <c r="O14" s="7">
        <v>0</v>
      </c>
      <c r="P14" s="7"/>
      <c r="Q14" s="7">
        <v>11223453</v>
      </c>
      <c r="R14" s="7"/>
      <c r="S14" s="7">
        <v>8640</v>
      </c>
      <c r="T14" s="7"/>
      <c r="U14" s="7">
        <v>65246270405</v>
      </c>
      <c r="V14" s="7"/>
      <c r="W14" s="7">
        <v>96393658648.175995</v>
      </c>
      <c r="X14" s="4"/>
      <c r="Y14" s="9">
        <v>2.4419908125791152E-2</v>
      </c>
      <c r="Z14" s="4"/>
      <c r="AA14" s="4"/>
    </row>
    <row r="15" spans="1:27">
      <c r="A15" s="1" t="s">
        <v>21</v>
      </c>
      <c r="C15" s="7">
        <v>374022</v>
      </c>
      <c r="D15" s="7"/>
      <c r="E15" s="7">
        <v>31527542810</v>
      </c>
      <c r="F15" s="7"/>
      <c r="G15" s="7">
        <v>27011020745.115002</v>
      </c>
      <c r="H15" s="7"/>
      <c r="I15" s="7">
        <v>0</v>
      </c>
      <c r="J15" s="7"/>
      <c r="K15" s="7">
        <v>0</v>
      </c>
      <c r="L15" s="7"/>
      <c r="M15" s="7">
        <v>-31967</v>
      </c>
      <c r="N15" s="7"/>
      <c r="O15" s="7">
        <v>2335478422</v>
      </c>
      <c r="P15" s="7"/>
      <c r="Q15" s="7">
        <v>342055</v>
      </c>
      <c r="R15" s="7"/>
      <c r="S15" s="7">
        <v>73200</v>
      </c>
      <c r="T15" s="7"/>
      <c r="U15" s="7">
        <v>28832939389</v>
      </c>
      <c r="V15" s="7"/>
      <c r="W15" s="7">
        <v>24889447365.299999</v>
      </c>
      <c r="X15" s="4"/>
      <c r="Y15" s="9">
        <v>6.3053734704761281E-3</v>
      </c>
      <c r="Z15" s="4"/>
      <c r="AA15" s="4"/>
    </row>
    <row r="16" spans="1:27">
      <c r="A16" s="1" t="s">
        <v>22</v>
      </c>
      <c r="C16" s="7">
        <v>1010259</v>
      </c>
      <c r="D16" s="7"/>
      <c r="E16" s="7">
        <v>24022541353</v>
      </c>
      <c r="F16" s="7"/>
      <c r="G16" s="7">
        <v>45452262622.077003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1010259</v>
      </c>
      <c r="R16" s="7"/>
      <c r="S16" s="7">
        <v>53040</v>
      </c>
      <c r="T16" s="7"/>
      <c r="U16" s="7">
        <v>24022541353</v>
      </c>
      <c r="V16" s="7"/>
      <c r="W16" s="7">
        <v>53265311742.708</v>
      </c>
      <c r="X16" s="4"/>
      <c r="Y16" s="9">
        <v>1.3493979140226016E-2</v>
      </c>
      <c r="Z16" s="4"/>
      <c r="AA16" s="4"/>
    </row>
    <row r="17" spans="1:27">
      <c r="A17" s="1" t="s">
        <v>23</v>
      </c>
      <c r="C17" s="7">
        <v>2270802</v>
      </c>
      <c r="D17" s="7"/>
      <c r="E17" s="7">
        <v>37250744738</v>
      </c>
      <c r="F17" s="7"/>
      <c r="G17" s="7">
        <v>32504986484.639999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2270802</v>
      </c>
      <c r="R17" s="7"/>
      <c r="S17" s="7">
        <v>15040</v>
      </c>
      <c r="T17" s="7"/>
      <c r="U17" s="7">
        <v>37250744738</v>
      </c>
      <c r="V17" s="7"/>
      <c r="W17" s="7">
        <v>33949652550.624001</v>
      </c>
      <c r="X17" s="4"/>
      <c r="Y17" s="9">
        <v>8.6006424884720045E-3</v>
      </c>
      <c r="Z17" s="4"/>
      <c r="AA17" s="4"/>
    </row>
    <row r="18" spans="1:27">
      <c r="A18" s="1" t="s">
        <v>24</v>
      </c>
      <c r="C18" s="7">
        <v>978785</v>
      </c>
      <c r="D18" s="7"/>
      <c r="E18" s="7">
        <v>14832024855</v>
      </c>
      <c r="F18" s="7"/>
      <c r="G18" s="7">
        <v>21375958206.622501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978785</v>
      </c>
      <c r="R18" s="7"/>
      <c r="S18" s="7">
        <v>25460</v>
      </c>
      <c r="T18" s="7"/>
      <c r="U18" s="7">
        <v>14832024855</v>
      </c>
      <c r="V18" s="7"/>
      <c r="W18" s="7">
        <v>24771592896.705002</v>
      </c>
      <c r="X18" s="4"/>
      <c r="Y18" s="9">
        <v>6.2755167834734268E-3</v>
      </c>
      <c r="Z18" s="4"/>
      <c r="AA18" s="4"/>
    </row>
    <row r="19" spans="1:27">
      <c r="A19" s="1" t="s">
        <v>25</v>
      </c>
      <c r="C19" s="7">
        <v>7622382</v>
      </c>
      <c r="D19" s="7"/>
      <c r="E19" s="7">
        <v>73982550643</v>
      </c>
      <c r="F19" s="7"/>
      <c r="G19" s="7">
        <v>67511326849.460999</v>
      </c>
      <c r="H19" s="7"/>
      <c r="I19" s="7">
        <v>555165</v>
      </c>
      <c r="J19" s="7"/>
      <c r="K19" s="7">
        <v>5825425510</v>
      </c>
      <c r="L19" s="7"/>
      <c r="M19" s="7">
        <v>0</v>
      </c>
      <c r="N19" s="7"/>
      <c r="O19" s="7">
        <v>0</v>
      </c>
      <c r="P19" s="7"/>
      <c r="Q19" s="7">
        <v>8177547</v>
      </c>
      <c r="R19" s="7"/>
      <c r="S19" s="7">
        <v>10680</v>
      </c>
      <c r="T19" s="7"/>
      <c r="U19" s="7">
        <v>79807976153</v>
      </c>
      <c r="V19" s="7"/>
      <c r="W19" s="7">
        <v>86816551558.337997</v>
      </c>
      <c r="X19" s="4"/>
      <c r="Y19" s="9">
        <v>2.1993689653284482E-2</v>
      </c>
      <c r="Z19" s="4"/>
      <c r="AA19" s="4"/>
    </row>
    <row r="20" spans="1:27">
      <c r="A20" s="1" t="s">
        <v>26</v>
      </c>
      <c r="C20" s="7">
        <v>6065860</v>
      </c>
      <c r="D20" s="7"/>
      <c r="E20" s="7">
        <v>28479925252</v>
      </c>
      <c r="F20" s="7"/>
      <c r="G20" s="7">
        <v>48298442745.330002</v>
      </c>
      <c r="H20" s="7"/>
      <c r="I20" s="7">
        <v>0</v>
      </c>
      <c r="J20" s="7"/>
      <c r="K20" s="7">
        <v>0</v>
      </c>
      <c r="L20" s="7"/>
      <c r="M20" s="7">
        <v>-373275</v>
      </c>
      <c r="N20" s="7"/>
      <c r="O20" s="7">
        <v>3082048751</v>
      </c>
      <c r="P20" s="7"/>
      <c r="Q20" s="7">
        <v>5692585</v>
      </c>
      <c r="R20" s="7"/>
      <c r="S20" s="7">
        <v>8810</v>
      </c>
      <c r="T20" s="7"/>
      <c r="U20" s="7">
        <v>26727355277</v>
      </c>
      <c r="V20" s="7"/>
      <c r="W20" s="7">
        <v>49853271390.592499</v>
      </c>
      <c r="X20" s="4"/>
      <c r="Y20" s="9">
        <v>1.2629589168015648E-2</v>
      </c>
      <c r="Z20" s="4"/>
      <c r="AA20" s="4"/>
    </row>
    <row r="21" spans="1:27">
      <c r="A21" s="1" t="s">
        <v>27</v>
      </c>
      <c r="C21" s="7">
        <v>11515842</v>
      </c>
      <c r="D21" s="7"/>
      <c r="E21" s="7">
        <v>38686626320</v>
      </c>
      <c r="F21" s="7"/>
      <c r="G21" s="7">
        <v>50894796902.484596</v>
      </c>
      <c r="H21" s="7"/>
      <c r="I21" s="7">
        <v>0</v>
      </c>
      <c r="J21" s="7"/>
      <c r="K21" s="7">
        <v>0</v>
      </c>
      <c r="L21" s="7"/>
      <c r="M21" s="7">
        <v>-4297840</v>
      </c>
      <c r="N21" s="7"/>
      <c r="O21" s="7">
        <v>21044003721</v>
      </c>
      <c r="P21" s="7"/>
      <c r="Q21" s="7">
        <v>7218002</v>
      </c>
      <c r="R21" s="7"/>
      <c r="S21" s="7">
        <v>4813</v>
      </c>
      <c r="T21" s="7"/>
      <c r="U21" s="7">
        <v>24248348164</v>
      </c>
      <c r="V21" s="7"/>
      <c r="W21" s="7">
        <v>34533539176.425301</v>
      </c>
      <c r="X21" s="4"/>
      <c r="Y21" s="9">
        <v>8.7485615316736688E-3</v>
      </c>
      <c r="Z21" s="4"/>
      <c r="AA21" s="4"/>
    </row>
    <row r="22" spans="1:27">
      <c r="A22" s="1" t="s">
        <v>28</v>
      </c>
      <c r="C22" s="7">
        <v>2167673</v>
      </c>
      <c r="D22" s="7"/>
      <c r="E22" s="7">
        <v>4749371543</v>
      </c>
      <c r="F22" s="7"/>
      <c r="G22" s="7">
        <v>3872131296.13305</v>
      </c>
      <c r="H22" s="7"/>
      <c r="I22" s="7">
        <v>0</v>
      </c>
      <c r="J22" s="7"/>
      <c r="K22" s="7">
        <v>0</v>
      </c>
      <c r="L22" s="7"/>
      <c r="M22" s="7">
        <v>-2167673</v>
      </c>
      <c r="N22" s="7"/>
      <c r="O22" s="7">
        <v>4190778006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X22" s="4"/>
      <c r="Y22" s="9">
        <v>0</v>
      </c>
      <c r="Z22" s="4"/>
      <c r="AA22" s="4"/>
    </row>
    <row r="23" spans="1:27">
      <c r="A23" s="1" t="s">
        <v>29</v>
      </c>
      <c r="C23" s="7">
        <v>712850</v>
      </c>
      <c r="D23" s="7"/>
      <c r="E23" s="7">
        <v>807659050</v>
      </c>
      <c r="F23" s="7"/>
      <c r="G23" s="7">
        <v>1885607331.5925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712850</v>
      </c>
      <c r="R23" s="7"/>
      <c r="S23" s="7">
        <v>3281</v>
      </c>
      <c r="T23" s="7"/>
      <c r="U23" s="7">
        <v>807659050</v>
      </c>
      <c r="V23" s="7"/>
      <c r="W23" s="7">
        <v>2324944627.9425001</v>
      </c>
      <c r="X23" s="4"/>
      <c r="Y23" s="9">
        <v>5.889903444699458E-4</v>
      </c>
      <c r="Z23" s="4"/>
      <c r="AA23" s="4"/>
    </row>
    <row r="24" spans="1:27">
      <c r="A24" s="1" t="s">
        <v>30</v>
      </c>
      <c r="C24" s="7">
        <v>1256254</v>
      </c>
      <c r="D24" s="7"/>
      <c r="E24" s="7">
        <v>15052716458</v>
      </c>
      <c r="F24" s="7"/>
      <c r="G24" s="7">
        <v>23327197112.916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1256254</v>
      </c>
      <c r="R24" s="7"/>
      <c r="S24" s="7">
        <v>19010</v>
      </c>
      <c r="T24" s="7"/>
      <c r="U24" s="7">
        <v>15052716458</v>
      </c>
      <c r="V24" s="7"/>
      <c r="W24" s="7">
        <v>23739294278.187</v>
      </c>
      <c r="X24" s="4"/>
      <c r="Y24" s="9">
        <v>6.0139991922115487E-3</v>
      </c>
      <c r="Z24" s="4"/>
      <c r="AA24" s="4"/>
    </row>
    <row r="25" spans="1:27">
      <c r="A25" s="1" t="s">
        <v>31</v>
      </c>
      <c r="C25" s="7">
        <v>1091408</v>
      </c>
      <c r="D25" s="7"/>
      <c r="E25" s="7">
        <v>18284555422</v>
      </c>
      <c r="F25" s="7"/>
      <c r="G25" s="7">
        <v>18400143515.903999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1091408</v>
      </c>
      <c r="R25" s="7"/>
      <c r="S25" s="7">
        <v>18600</v>
      </c>
      <c r="T25" s="7"/>
      <c r="U25" s="7">
        <v>18284555422</v>
      </c>
      <c r="V25" s="7"/>
      <c r="W25" s="7">
        <v>20179402676.639999</v>
      </c>
      <c r="X25" s="4"/>
      <c r="Y25" s="9">
        <v>5.1121532921109582E-3</v>
      </c>
      <c r="Z25" s="4"/>
      <c r="AA25" s="4"/>
    </row>
    <row r="26" spans="1:27">
      <c r="A26" s="1" t="s">
        <v>32</v>
      </c>
      <c r="C26" s="7">
        <v>3729388</v>
      </c>
      <c r="D26" s="7"/>
      <c r="E26" s="7">
        <v>46239615236</v>
      </c>
      <c r="F26" s="7"/>
      <c r="G26" s="7">
        <v>51085190388.491997</v>
      </c>
      <c r="H26" s="7"/>
      <c r="I26" s="7">
        <v>0</v>
      </c>
      <c r="J26" s="7"/>
      <c r="K26" s="7">
        <v>0</v>
      </c>
      <c r="L26" s="7"/>
      <c r="M26" s="7">
        <v>-162262</v>
      </c>
      <c r="N26" s="7"/>
      <c r="O26" s="7">
        <v>2503507072</v>
      </c>
      <c r="P26" s="7"/>
      <c r="Q26" s="7">
        <v>3567126</v>
      </c>
      <c r="R26" s="7"/>
      <c r="S26" s="7">
        <v>15580</v>
      </c>
      <c r="T26" s="7"/>
      <c r="U26" s="7">
        <v>44227775103</v>
      </c>
      <c r="V26" s="7"/>
      <c r="W26" s="7">
        <v>55245146932.674004</v>
      </c>
      <c r="X26" s="4"/>
      <c r="Y26" s="9">
        <v>1.3995541111430363E-2</v>
      </c>
      <c r="Z26" s="4"/>
      <c r="AA26" s="4"/>
    </row>
    <row r="27" spans="1:27">
      <c r="A27" s="1" t="s">
        <v>33</v>
      </c>
      <c r="C27" s="7">
        <v>3501806</v>
      </c>
      <c r="D27" s="7"/>
      <c r="E27" s="7">
        <v>66314385614</v>
      </c>
      <c r="F27" s="7"/>
      <c r="G27" s="7">
        <v>65790337806.269997</v>
      </c>
      <c r="H27" s="7"/>
      <c r="I27" s="7">
        <v>0</v>
      </c>
      <c r="J27" s="7"/>
      <c r="K27" s="7">
        <v>0</v>
      </c>
      <c r="L27" s="7"/>
      <c r="M27" s="7">
        <v>-228637</v>
      </c>
      <c r="N27" s="7"/>
      <c r="O27" s="7">
        <v>5112351971</v>
      </c>
      <c r="P27" s="7"/>
      <c r="Q27" s="7">
        <v>3273169</v>
      </c>
      <c r="R27" s="7"/>
      <c r="S27" s="7">
        <v>21950</v>
      </c>
      <c r="T27" s="7"/>
      <c r="U27" s="7">
        <v>61984641995</v>
      </c>
      <c r="V27" s="7"/>
      <c r="W27" s="7">
        <v>71418575495.677505</v>
      </c>
      <c r="X27" s="4"/>
      <c r="Y27" s="9">
        <v>1.8092840094853329E-2</v>
      </c>
      <c r="Z27" s="4"/>
      <c r="AA27" s="4"/>
    </row>
    <row r="28" spans="1:27">
      <c r="A28" s="1" t="s">
        <v>34</v>
      </c>
      <c r="C28" s="7">
        <v>185603029</v>
      </c>
      <c r="D28" s="7"/>
      <c r="E28" s="7">
        <v>95759048892</v>
      </c>
      <c r="F28" s="7"/>
      <c r="G28" s="7">
        <v>79703434502.258408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185603029</v>
      </c>
      <c r="R28" s="7"/>
      <c r="S28" s="7">
        <v>432</v>
      </c>
      <c r="T28" s="7"/>
      <c r="U28" s="7">
        <v>95759048892</v>
      </c>
      <c r="V28" s="7"/>
      <c r="W28" s="7">
        <v>79703434502.258408</v>
      </c>
      <c r="X28" s="4"/>
      <c r="Y28" s="9">
        <v>2.0191686622862644E-2</v>
      </c>
      <c r="Z28" s="4"/>
      <c r="AA28" s="4"/>
    </row>
    <row r="29" spans="1:27">
      <c r="A29" s="1" t="s">
        <v>35</v>
      </c>
      <c r="C29" s="7">
        <v>2275036</v>
      </c>
      <c r="D29" s="7"/>
      <c r="E29" s="7">
        <v>61374807325</v>
      </c>
      <c r="F29" s="7"/>
      <c r="G29" s="7">
        <v>60653417550.155998</v>
      </c>
      <c r="H29" s="7"/>
      <c r="I29" s="7">
        <v>46405</v>
      </c>
      <c r="J29" s="7"/>
      <c r="K29" s="7">
        <v>1346058678</v>
      </c>
      <c r="L29" s="7"/>
      <c r="M29" s="7">
        <v>0</v>
      </c>
      <c r="N29" s="7"/>
      <c r="O29" s="7">
        <v>0</v>
      </c>
      <c r="P29" s="7"/>
      <c r="Q29" s="7">
        <v>2321441</v>
      </c>
      <c r="R29" s="7"/>
      <c r="S29" s="7">
        <v>28940</v>
      </c>
      <c r="T29" s="7"/>
      <c r="U29" s="7">
        <v>62720866003</v>
      </c>
      <c r="V29" s="7"/>
      <c r="W29" s="7">
        <v>66782766649.887001</v>
      </c>
      <c r="X29" s="4"/>
      <c r="Y29" s="9">
        <v>1.6918426469615586E-2</v>
      </c>
      <c r="Z29" s="4"/>
      <c r="AA29" s="4"/>
    </row>
    <row r="30" spans="1:27">
      <c r="A30" s="1" t="s">
        <v>36</v>
      </c>
      <c r="C30" s="7">
        <v>14619936</v>
      </c>
      <c r="D30" s="7"/>
      <c r="E30" s="7">
        <v>14666803704</v>
      </c>
      <c r="F30" s="7"/>
      <c r="G30" s="7">
        <v>16829153066.9664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14619936</v>
      </c>
      <c r="R30" s="7"/>
      <c r="S30" s="7">
        <v>1317</v>
      </c>
      <c r="T30" s="7"/>
      <c r="U30" s="7">
        <v>14666803704</v>
      </c>
      <c r="V30" s="7"/>
      <c r="W30" s="7">
        <v>19139891700.513599</v>
      </c>
      <c r="X30" s="4"/>
      <c r="Y30" s="9">
        <v>4.8488085566921156E-3</v>
      </c>
      <c r="Z30" s="4"/>
      <c r="AA30" s="4"/>
    </row>
    <row r="31" spans="1:27">
      <c r="A31" s="1" t="s">
        <v>37</v>
      </c>
      <c r="C31" s="7">
        <v>9163348</v>
      </c>
      <c r="D31" s="7"/>
      <c r="E31" s="7">
        <v>29245765449</v>
      </c>
      <c r="F31" s="7"/>
      <c r="G31" s="7">
        <v>32472964973.061001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9163348</v>
      </c>
      <c r="R31" s="7"/>
      <c r="S31" s="7">
        <v>3270</v>
      </c>
      <c r="T31" s="7"/>
      <c r="U31" s="7">
        <v>29245765449</v>
      </c>
      <c r="V31" s="7"/>
      <c r="W31" s="7">
        <v>29785861279.638</v>
      </c>
      <c r="X31" s="4"/>
      <c r="Y31" s="9">
        <v>7.5458075364803435E-3</v>
      </c>
      <c r="Z31" s="4"/>
      <c r="AA31" s="4"/>
    </row>
    <row r="32" spans="1:27">
      <c r="A32" s="1" t="s">
        <v>38</v>
      </c>
      <c r="C32" s="7">
        <v>2898925</v>
      </c>
      <c r="D32" s="7"/>
      <c r="E32" s="7">
        <v>6187504113</v>
      </c>
      <c r="F32" s="7"/>
      <c r="G32" s="7">
        <v>11180904417.450001</v>
      </c>
      <c r="H32" s="7"/>
      <c r="I32" s="7">
        <v>0</v>
      </c>
      <c r="J32" s="7"/>
      <c r="K32" s="7">
        <v>0</v>
      </c>
      <c r="L32" s="7"/>
      <c r="M32" s="7">
        <v>-2780117</v>
      </c>
      <c r="N32" s="7"/>
      <c r="O32" s="7">
        <v>12146183511</v>
      </c>
      <c r="P32" s="7"/>
      <c r="Q32" s="7">
        <v>118808</v>
      </c>
      <c r="R32" s="7"/>
      <c r="S32" s="7">
        <v>4393</v>
      </c>
      <c r="T32" s="7"/>
      <c r="U32" s="7">
        <v>253585376</v>
      </c>
      <c r="V32" s="7"/>
      <c r="W32" s="7">
        <v>518818098.91320002</v>
      </c>
      <c r="X32" s="4"/>
      <c r="Y32" s="9">
        <v>1.3143489402866139E-4</v>
      </c>
      <c r="Z32" s="4"/>
      <c r="AA32" s="4"/>
    </row>
    <row r="33" spans="1:27">
      <c r="A33" s="1" t="s">
        <v>39</v>
      </c>
      <c r="C33" s="7">
        <v>3495236</v>
      </c>
      <c r="D33" s="7"/>
      <c r="E33" s="7">
        <v>25661582660</v>
      </c>
      <c r="F33" s="7"/>
      <c r="G33" s="7">
        <v>52950455629.991997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3495236</v>
      </c>
      <c r="R33" s="7"/>
      <c r="S33" s="7">
        <v>15810</v>
      </c>
      <c r="T33" s="7"/>
      <c r="U33" s="7">
        <v>25661582660</v>
      </c>
      <c r="V33" s="7"/>
      <c r="W33" s="7">
        <v>54930886057.098</v>
      </c>
      <c r="X33" s="4"/>
      <c r="Y33" s="9">
        <v>1.3915927765316936E-2</v>
      </c>
      <c r="Z33" s="4"/>
      <c r="AA33" s="4"/>
    </row>
    <row r="34" spans="1:27">
      <c r="A34" s="1" t="s">
        <v>40</v>
      </c>
      <c r="C34" s="7">
        <v>2264614</v>
      </c>
      <c r="D34" s="7"/>
      <c r="E34" s="7">
        <v>52539659180</v>
      </c>
      <c r="F34" s="7"/>
      <c r="G34" s="7">
        <v>45585575820.675003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2264614</v>
      </c>
      <c r="R34" s="7"/>
      <c r="S34" s="7">
        <v>24290</v>
      </c>
      <c r="T34" s="7"/>
      <c r="U34" s="7">
        <v>52539659180</v>
      </c>
      <c r="V34" s="7"/>
      <c r="W34" s="7">
        <v>54680179589.343002</v>
      </c>
      <c r="X34" s="4"/>
      <c r="Y34" s="9">
        <v>1.3852414988698882E-2</v>
      </c>
      <c r="Z34" s="4"/>
      <c r="AA34" s="4"/>
    </row>
    <row r="35" spans="1:27">
      <c r="A35" s="1" t="s">
        <v>41</v>
      </c>
      <c r="C35" s="7">
        <v>876178</v>
      </c>
      <c r="D35" s="7"/>
      <c r="E35" s="7">
        <v>12379989170</v>
      </c>
      <c r="F35" s="7"/>
      <c r="G35" s="7">
        <v>15302850497.613001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876178</v>
      </c>
      <c r="R35" s="7"/>
      <c r="S35" s="7">
        <v>19980</v>
      </c>
      <c r="T35" s="7"/>
      <c r="U35" s="7">
        <v>12379989170</v>
      </c>
      <c r="V35" s="7"/>
      <c r="W35" s="7">
        <v>17401875523.181999</v>
      </c>
      <c r="X35" s="4"/>
      <c r="Y35" s="9">
        <v>4.4085078567624161E-3</v>
      </c>
      <c r="Z35" s="4"/>
      <c r="AA35" s="4"/>
    </row>
    <row r="36" spans="1:27">
      <c r="A36" s="1" t="s">
        <v>42</v>
      </c>
      <c r="C36" s="7">
        <v>1857752</v>
      </c>
      <c r="D36" s="7"/>
      <c r="E36" s="7">
        <v>36669819255</v>
      </c>
      <c r="F36" s="7"/>
      <c r="G36" s="7">
        <v>53111045282.255997</v>
      </c>
      <c r="H36" s="7"/>
      <c r="I36" s="7">
        <v>301964</v>
      </c>
      <c r="J36" s="7"/>
      <c r="K36" s="7">
        <v>9949993970</v>
      </c>
      <c r="L36" s="7"/>
      <c r="M36" s="7">
        <v>0</v>
      </c>
      <c r="N36" s="7"/>
      <c r="O36" s="7">
        <v>0</v>
      </c>
      <c r="P36" s="7"/>
      <c r="Q36" s="7">
        <v>2159716</v>
      </c>
      <c r="R36" s="7"/>
      <c r="S36" s="7">
        <v>34480</v>
      </c>
      <c r="T36" s="7"/>
      <c r="U36" s="7">
        <v>46619813225</v>
      </c>
      <c r="V36" s="7"/>
      <c r="W36" s="7">
        <v>74023928984.304001</v>
      </c>
      <c r="X36" s="4"/>
      <c r="Y36" s="9">
        <v>1.8752867878005352E-2</v>
      </c>
      <c r="Z36" s="4"/>
      <c r="AA36" s="4"/>
    </row>
    <row r="37" spans="1:27">
      <c r="A37" s="1" t="s">
        <v>43</v>
      </c>
      <c r="C37" s="7">
        <v>1425518</v>
      </c>
      <c r="D37" s="7"/>
      <c r="E37" s="7">
        <v>19998022893</v>
      </c>
      <c r="F37" s="7"/>
      <c r="G37" s="7">
        <v>37409754832.559998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1425518</v>
      </c>
      <c r="R37" s="7"/>
      <c r="S37" s="7">
        <v>26550</v>
      </c>
      <c r="T37" s="7"/>
      <c r="U37" s="7">
        <v>19998022893</v>
      </c>
      <c r="V37" s="7"/>
      <c r="W37" s="7">
        <v>37622310257.745003</v>
      </c>
      <c r="X37" s="4"/>
      <c r="Y37" s="9">
        <v>9.5310560140413111E-3</v>
      </c>
      <c r="Z37" s="4"/>
      <c r="AA37" s="4"/>
    </row>
    <row r="38" spans="1:27">
      <c r="A38" s="1" t="s">
        <v>44</v>
      </c>
      <c r="C38" s="7">
        <v>2173206</v>
      </c>
      <c r="D38" s="7"/>
      <c r="E38" s="7">
        <v>117801017117</v>
      </c>
      <c r="F38" s="7"/>
      <c r="G38" s="7">
        <v>94836091126.770004</v>
      </c>
      <c r="H38" s="7"/>
      <c r="I38" s="7">
        <v>0</v>
      </c>
      <c r="J38" s="7"/>
      <c r="K38" s="7">
        <v>0</v>
      </c>
      <c r="L38" s="7"/>
      <c r="M38" s="7">
        <v>-268655</v>
      </c>
      <c r="N38" s="7"/>
      <c r="O38" s="7">
        <v>11591505036</v>
      </c>
      <c r="P38" s="7"/>
      <c r="Q38" s="7">
        <v>1904551</v>
      </c>
      <c r="R38" s="7"/>
      <c r="S38" s="7">
        <v>42750</v>
      </c>
      <c r="T38" s="7"/>
      <c r="U38" s="7">
        <v>103238277888</v>
      </c>
      <c r="V38" s="7"/>
      <c r="W38" s="7">
        <v>80935108896.262497</v>
      </c>
      <c r="X38" s="4"/>
      <c r="Y38" s="9">
        <v>2.050371311884043E-2</v>
      </c>
      <c r="Z38" s="4"/>
      <c r="AA38" s="4"/>
    </row>
    <row r="39" spans="1:27">
      <c r="A39" s="1" t="s">
        <v>45</v>
      </c>
      <c r="C39" s="7">
        <v>2385410</v>
      </c>
      <c r="D39" s="7"/>
      <c r="E39" s="7">
        <v>28645746755</v>
      </c>
      <c r="F39" s="7"/>
      <c r="G39" s="7">
        <v>42753039093.315002</v>
      </c>
      <c r="H39" s="7"/>
      <c r="I39" s="7">
        <v>1323633</v>
      </c>
      <c r="J39" s="7"/>
      <c r="K39" s="7">
        <v>25568662119</v>
      </c>
      <c r="L39" s="7"/>
      <c r="M39" s="7">
        <v>0</v>
      </c>
      <c r="N39" s="7"/>
      <c r="O39" s="7">
        <v>0</v>
      </c>
      <c r="P39" s="7"/>
      <c r="Q39" s="7">
        <v>3709043</v>
      </c>
      <c r="R39" s="7"/>
      <c r="S39" s="7">
        <v>19020</v>
      </c>
      <c r="T39" s="7"/>
      <c r="U39" s="7">
        <v>54214408874</v>
      </c>
      <c r="V39" s="7"/>
      <c r="W39" s="7">
        <v>70126249172.733002</v>
      </c>
      <c r="X39" s="4"/>
      <c r="Y39" s="9">
        <v>1.776544832948803E-2</v>
      </c>
      <c r="Z39" s="4"/>
      <c r="AA39" s="4"/>
    </row>
    <row r="40" spans="1:27">
      <c r="A40" s="1" t="s">
        <v>46</v>
      </c>
      <c r="C40" s="7">
        <v>2878260</v>
      </c>
      <c r="D40" s="7"/>
      <c r="E40" s="7">
        <v>39575595396</v>
      </c>
      <c r="F40" s="7"/>
      <c r="G40" s="7">
        <v>36765576436.050003</v>
      </c>
      <c r="H40" s="7"/>
      <c r="I40" s="7">
        <v>0</v>
      </c>
      <c r="J40" s="7"/>
      <c r="K40" s="7">
        <v>0</v>
      </c>
      <c r="L40" s="7"/>
      <c r="M40" s="7">
        <v>-334084</v>
      </c>
      <c r="N40" s="7"/>
      <c r="O40" s="7">
        <v>4636029407</v>
      </c>
      <c r="P40" s="7"/>
      <c r="Q40" s="7">
        <v>2544176</v>
      </c>
      <c r="R40" s="7"/>
      <c r="S40" s="7">
        <v>13550</v>
      </c>
      <c r="T40" s="7"/>
      <c r="U40" s="7">
        <v>34981996066</v>
      </c>
      <c r="V40" s="7"/>
      <c r="W40" s="7">
        <v>34268466970.439999</v>
      </c>
      <c r="X40" s="4"/>
      <c r="Y40" s="9">
        <v>8.6814094076891682E-3</v>
      </c>
      <c r="Z40" s="4"/>
      <c r="AA40" s="4"/>
    </row>
    <row r="41" spans="1:27">
      <c r="A41" s="1" t="s">
        <v>47</v>
      </c>
      <c r="C41" s="7">
        <v>8564346</v>
      </c>
      <c r="D41" s="7"/>
      <c r="E41" s="7">
        <v>32001159157</v>
      </c>
      <c r="F41" s="7"/>
      <c r="G41" s="7">
        <v>26136101593.791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8564346</v>
      </c>
      <c r="R41" s="7"/>
      <c r="S41" s="7">
        <v>3375</v>
      </c>
      <c r="T41" s="7"/>
      <c r="U41" s="7">
        <v>32001159157</v>
      </c>
      <c r="V41" s="7"/>
      <c r="W41" s="7">
        <v>28732684976.887501</v>
      </c>
      <c r="X41" s="4"/>
      <c r="Y41" s="9">
        <v>7.2790008926190853E-3</v>
      </c>
      <c r="Z41" s="4"/>
      <c r="AA41" s="4"/>
    </row>
    <row r="42" spans="1:27">
      <c r="A42" s="1" t="s">
        <v>48</v>
      </c>
      <c r="C42" s="7">
        <v>856476</v>
      </c>
      <c r="D42" s="7"/>
      <c r="E42" s="7">
        <v>14272316514</v>
      </c>
      <c r="F42" s="7"/>
      <c r="G42" s="7">
        <v>9944118023.9039993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856476</v>
      </c>
      <c r="R42" s="7"/>
      <c r="S42" s="7">
        <v>11870</v>
      </c>
      <c r="T42" s="7"/>
      <c r="U42" s="7">
        <v>14272316514</v>
      </c>
      <c r="V42" s="7"/>
      <c r="W42" s="7">
        <v>10105880217.785999</v>
      </c>
      <c r="X42" s="4"/>
      <c r="Y42" s="9">
        <v>2.5601753259445782E-3</v>
      </c>
      <c r="Z42" s="4"/>
      <c r="AA42" s="4"/>
    </row>
    <row r="43" spans="1:27">
      <c r="A43" s="1" t="s">
        <v>49</v>
      </c>
      <c r="C43" s="7">
        <v>2531</v>
      </c>
      <c r="D43" s="7"/>
      <c r="E43" s="7">
        <v>5997834</v>
      </c>
      <c r="F43" s="7"/>
      <c r="G43" s="7">
        <v>9558058.1494500004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2531</v>
      </c>
      <c r="R43" s="7"/>
      <c r="S43" s="7">
        <v>4067</v>
      </c>
      <c r="T43" s="7"/>
      <c r="U43" s="7">
        <v>5997834</v>
      </c>
      <c r="V43" s="7"/>
      <c r="W43" s="7">
        <v>10232330.21685</v>
      </c>
      <c r="X43" s="4"/>
      <c r="Y43" s="9">
        <v>2.5922095634966531E-6</v>
      </c>
      <c r="Z43" s="4"/>
      <c r="AA43" s="4"/>
    </row>
    <row r="44" spans="1:27">
      <c r="A44" s="1" t="s">
        <v>50</v>
      </c>
      <c r="C44" s="7">
        <v>26771813</v>
      </c>
      <c r="D44" s="7"/>
      <c r="E44" s="7">
        <v>98322565108</v>
      </c>
      <c r="F44" s="7"/>
      <c r="G44" s="7">
        <v>133062603563.25</v>
      </c>
      <c r="H44" s="7"/>
      <c r="I44" s="7">
        <v>0</v>
      </c>
      <c r="J44" s="7"/>
      <c r="K44" s="7">
        <v>0</v>
      </c>
      <c r="L44" s="7"/>
      <c r="M44" s="7">
        <v>-1293170</v>
      </c>
      <c r="N44" s="7"/>
      <c r="O44" s="7">
        <v>7134389895</v>
      </c>
      <c r="P44" s="7"/>
      <c r="Q44" s="7">
        <v>25478643</v>
      </c>
      <c r="R44" s="7"/>
      <c r="S44" s="7">
        <v>5590</v>
      </c>
      <c r="T44" s="7"/>
      <c r="U44" s="7">
        <v>93573249415</v>
      </c>
      <c r="V44" s="7"/>
      <c r="W44" s="7">
        <v>141578181964.49899</v>
      </c>
      <c r="X44" s="4"/>
      <c r="Y44" s="9">
        <v>3.5866739002078832E-2</v>
      </c>
      <c r="Z44" s="4"/>
      <c r="AA44" s="4"/>
    </row>
    <row r="45" spans="1:27">
      <c r="A45" s="1" t="s">
        <v>51</v>
      </c>
      <c r="C45" s="7">
        <v>4020453</v>
      </c>
      <c r="D45" s="7"/>
      <c r="E45" s="7">
        <v>30583798252</v>
      </c>
      <c r="F45" s="7"/>
      <c r="G45" s="7">
        <v>41883648072.732002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4020453</v>
      </c>
      <c r="R45" s="7"/>
      <c r="S45" s="7">
        <v>11070</v>
      </c>
      <c r="T45" s="7"/>
      <c r="U45" s="7">
        <v>30583798252</v>
      </c>
      <c r="V45" s="7"/>
      <c r="W45" s="7">
        <v>44241601542.475502</v>
      </c>
      <c r="X45" s="4"/>
      <c r="Y45" s="9">
        <v>1.1207955587082132E-2</v>
      </c>
      <c r="Z45" s="4"/>
      <c r="AA45" s="4"/>
    </row>
    <row r="46" spans="1:27">
      <c r="A46" s="1" t="s">
        <v>52</v>
      </c>
      <c r="C46" s="7">
        <v>1371530</v>
      </c>
      <c r="D46" s="7"/>
      <c r="E46" s="7">
        <v>24482533170</v>
      </c>
      <c r="F46" s="7"/>
      <c r="G46" s="7">
        <v>38174343102</v>
      </c>
      <c r="H46" s="7"/>
      <c r="I46" s="7">
        <v>0</v>
      </c>
      <c r="J46" s="7"/>
      <c r="K46" s="7">
        <v>0</v>
      </c>
      <c r="L46" s="7"/>
      <c r="M46" s="7">
        <v>-1371530</v>
      </c>
      <c r="N46" s="7"/>
      <c r="O46" s="7">
        <v>40689237146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0</v>
      </c>
      <c r="X46" s="4"/>
      <c r="Y46" s="9">
        <v>0</v>
      </c>
      <c r="Z46" s="4"/>
      <c r="AA46" s="4"/>
    </row>
    <row r="47" spans="1:27">
      <c r="A47" s="1" t="s">
        <v>53</v>
      </c>
      <c r="C47" s="7">
        <v>1808414</v>
      </c>
      <c r="D47" s="7"/>
      <c r="E47" s="7">
        <v>31637555845</v>
      </c>
      <c r="F47" s="7"/>
      <c r="G47" s="7">
        <v>48249031661.028</v>
      </c>
      <c r="H47" s="7"/>
      <c r="I47" s="7">
        <v>0</v>
      </c>
      <c r="J47" s="7"/>
      <c r="K47" s="7">
        <v>0</v>
      </c>
      <c r="L47" s="7"/>
      <c r="M47" s="7">
        <v>-226962</v>
      </c>
      <c r="N47" s="7"/>
      <c r="O47" s="7">
        <v>6745407737</v>
      </c>
      <c r="P47" s="7"/>
      <c r="Q47" s="7">
        <v>1581452</v>
      </c>
      <c r="R47" s="7"/>
      <c r="S47" s="7">
        <v>30080</v>
      </c>
      <c r="T47" s="7"/>
      <c r="U47" s="7">
        <v>27666936860</v>
      </c>
      <c r="V47" s="7"/>
      <c r="W47" s="7">
        <v>47287034206.848</v>
      </c>
      <c r="X47" s="4"/>
      <c r="Y47" s="9">
        <v>1.1979470922325266E-2</v>
      </c>
      <c r="Z47" s="4"/>
      <c r="AA47" s="4"/>
    </row>
    <row r="48" spans="1:27">
      <c r="A48" s="1" t="s">
        <v>54</v>
      </c>
      <c r="C48" s="7">
        <v>33911253</v>
      </c>
      <c r="D48" s="7"/>
      <c r="E48" s="7">
        <v>86380164364</v>
      </c>
      <c r="F48" s="7"/>
      <c r="G48" s="7">
        <v>58182564283.065903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33911253</v>
      </c>
      <c r="R48" s="7"/>
      <c r="S48" s="7">
        <v>2013</v>
      </c>
      <c r="T48" s="7"/>
      <c r="U48" s="7">
        <v>86380164364</v>
      </c>
      <c r="V48" s="7"/>
      <c r="W48" s="7">
        <v>67857185342.880402</v>
      </c>
      <c r="X48" s="4"/>
      <c r="Y48" s="9">
        <v>1.7190614558951354E-2</v>
      </c>
      <c r="Z48" s="4"/>
      <c r="AA48" s="4"/>
    </row>
    <row r="49" spans="1:27">
      <c r="A49" s="1" t="s">
        <v>55</v>
      </c>
      <c r="C49" s="7">
        <v>3378632</v>
      </c>
      <c r="D49" s="7"/>
      <c r="E49" s="7">
        <v>94304467994</v>
      </c>
      <c r="F49" s="7"/>
      <c r="G49" s="7">
        <v>106734056056.48801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3378632</v>
      </c>
      <c r="R49" s="7"/>
      <c r="S49" s="7">
        <v>39720</v>
      </c>
      <c r="T49" s="7"/>
      <c r="U49" s="7">
        <v>94304467994</v>
      </c>
      <c r="V49" s="7"/>
      <c r="W49" s="7">
        <v>133400777424.912</v>
      </c>
      <c r="X49" s="4"/>
      <c r="Y49" s="9">
        <v>3.3795114474442743E-2</v>
      </c>
      <c r="Z49" s="4"/>
      <c r="AA49" s="4"/>
    </row>
    <row r="50" spans="1:27">
      <c r="A50" s="1" t="s">
        <v>56</v>
      </c>
      <c r="C50" s="7">
        <v>3142452</v>
      </c>
      <c r="D50" s="7"/>
      <c r="E50" s="7">
        <v>59188629664</v>
      </c>
      <c r="F50" s="7"/>
      <c r="G50" s="7">
        <v>58351732390.008003</v>
      </c>
      <c r="H50" s="7"/>
      <c r="I50" s="7">
        <v>0</v>
      </c>
      <c r="J50" s="7"/>
      <c r="K50" s="7">
        <v>0</v>
      </c>
      <c r="L50" s="7"/>
      <c r="M50" s="7">
        <v>-64444</v>
      </c>
      <c r="N50" s="7"/>
      <c r="O50" s="7">
        <v>1261279802</v>
      </c>
      <c r="P50" s="7"/>
      <c r="Q50" s="7">
        <v>3078008</v>
      </c>
      <c r="R50" s="7"/>
      <c r="S50" s="7">
        <v>21020</v>
      </c>
      <c r="T50" s="7"/>
      <c r="U50" s="7">
        <v>57974815722</v>
      </c>
      <c r="V50" s="7"/>
      <c r="W50" s="7">
        <v>64314764777.447998</v>
      </c>
      <c r="X50" s="4"/>
      <c r="Y50" s="9">
        <v>1.6293194687520742E-2</v>
      </c>
      <c r="Z50" s="4"/>
      <c r="AA50" s="4"/>
    </row>
    <row r="51" spans="1:27">
      <c r="A51" s="1" t="s">
        <v>57</v>
      </c>
      <c r="C51" s="7">
        <v>592357</v>
      </c>
      <c r="D51" s="7"/>
      <c r="E51" s="7">
        <v>16685431553</v>
      </c>
      <c r="F51" s="7"/>
      <c r="G51" s="7">
        <v>47106598068</v>
      </c>
      <c r="H51" s="7"/>
      <c r="I51" s="7">
        <v>0</v>
      </c>
      <c r="J51" s="7"/>
      <c r="K51" s="7">
        <v>0</v>
      </c>
      <c r="L51" s="7"/>
      <c r="M51" s="7">
        <v>-185498</v>
      </c>
      <c r="N51" s="7"/>
      <c r="O51" s="7">
        <v>15302988673</v>
      </c>
      <c r="P51" s="7"/>
      <c r="Q51" s="7">
        <v>406859</v>
      </c>
      <c r="R51" s="7"/>
      <c r="S51" s="7">
        <v>82950</v>
      </c>
      <c r="T51" s="7"/>
      <c r="U51" s="7">
        <v>11460349077</v>
      </c>
      <c r="V51" s="7"/>
      <c r="W51" s="7">
        <v>33548147773.4025</v>
      </c>
      <c r="X51" s="4"/>
      <c r="Y51" s="9">
        <v>8.4989271898795824E-3</v>
      </c>
      <c r="Z51" s="4"/>
      <c r="AA51" s="4"/>
    </row>
    <row r="52" spans="1:27">
      <c r="A52" s="1" t="s">
        <v>58</v>
      </c>
      <c r="C52" s="7">
        <v>9133174</v>
      </c>
      <c r="D52" s="7"/>
      <c r="E52" s="7">
        <v>28502993753</v>
      </c>
      <c r="F52" s="7"/>
      <c r="G52" s="7">
        <v>42243803503.199097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9133174</v>
      </c>
      <c r="R52" s="7"/>
      <c r="S52" s="7">
        <v>5060</v>
      </c>
      <c r="T52" s="7"/>
      <c r="U52" s="7">
        <v>28502993753</v>
      </c>
      <c r="V52" s="7"/>
      <c r="W52" s="7">
        <v>45938887970.382004</v>
      </c>
      <c r="X52" s="4"/>
      <c r="Y52" s="9">
        <v>1.1637938007231854E-2</v>
      </c>
      <c r="Z52" s="4"/>
      <c r="AA52" s="4"/>
    </row>
    <row r="53" spans="1:27">
      <c r="A53" s="1" t="s">
        <v>59</v>
      </c>
      <c r="C53" s="7">
        <v>1542857</v>
      </c>
      <c r="D53" s="7"/>
      <c r="E53" s="7">
        <v>24399026027</v>
      </c>
      <c r="F53" s="7"/>
      <c r="G53" s="7">
        <v>30550845856.931999</v>
      </c>
      <c r="H53" s="7"/>
      <c r="I53" s="7">
        <v>0</v>
      </c>
      <c r="J53" s="7"/>
      <c r="K53" s="7">
        <v>0</v>
      </c>
      <c r="L53" s="7"/>
      <c r="M53" s="7">
        <v>-1542857</v>
      </c>
      <c r="N53" s="7"/>
      <c r="O53" s="7">
        <v>33173433870</v>
      </c>
      <c r="P53" s="7"/>
      <c r="Q53" s="7">
        <v>0</v>
      </c>
      <c r="R53" s="7"/>
      <c r="S53" s="7">
        <v>0</v>
      </c>
      <c r="T53" s="7"/>
      <c r="U53" s="7">
        <v>0</v>
      </c>
      <c r="V53" s="7"/>
      <c r="W53" s="7">
        <v>0</v>
      </c>
      <c r="X53" s="4"/>
      <c r="Y53" s="9">
        <v>0</v>
      </c>
      <c r="Z53" s="4"/>
      <c r="AA53" s="4"/>
    </row>
    <row r="54" spans="1:27">
      <c r="A54" s="1" t="s">
        <v>60</v>
      </c>
      <c r="C54" s="7">
        <v>1639671</v>
      </c>
      <c r="D54" s="7"/>
      <c r="E54" s="7">
        <v>24176679307</v>
      </c>
      <c r="F54" s="7"/>
      <c r="G54" s="7">
        <v>48783354679.471497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1639671</v>
      </c>
      <c r="R54" s="7"/>
      <c r="S54" s="7">
        <v>29870</v>
      </c>
      <c r="T54" s="7"/>
      <c r="U54" s="7">
        <v>24176679307</v>
      </c>
      <c r="V54" s="7"/>
      <c r="W54" s="7">
        <v>48685559782.018501</v>
      </c>
      <c r="X54" s="4"/>
      <c r="Y54" s="9">
        <v>1.2333766697962153E-2</v>
      </c>
      <c r="Z54" s="4"/>
      <c r="AA54" s="4"/>
    </row>
    <row r="55" spans="1:27">
      <c r="A55" s="1" t="s">
        <v>61</v>
      </c>
      <c r="C55" s="7">
        <v>5601819</v>
      </c>
      <c r="D55" s="7"/>
      <c r="E55" s="7">
        <v>59249520148</v>
      </c>
      <c r="F55" s="7"/>
      <c r="G55" s="7">
        <v>62756861754.226501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5601819</v>
      </c>
      <c r="R55" s="7"/>
      <c r="S55" s="7">
        <v>10940</v>
      </c>
      <c r="T55" s="7"/>
      <c r="U55" s="7">
        <v>59249520148</v>
      </c>
      <c r="V55" s="7"/>
      <c r="W55" s="7">
        <v>60919260631</v>
      </c>
      <c r="X55" s="4"/>
      <c r="Y55" s="9">
        <v>1.5432993924800213E-2</v>
      </c>
      <c r="Z55" s="4"/>
      <c r="AA55" s="4"/>
    </row>
    <row r="56" spans="1:27">
      <c r="A56" s="1" t="s">
        <v>62</v>
      </c>
      <c r="C56" s="7">
        <v>1604498</v>
      </c>
      <c r="D56" s="7"/>
      <c r="E56" s="7">
        <v>10301416816</v>
      </c>
      <c r="F56" s="7"/>
      <c r="G56" s="7">
        <v>9665404495.6140003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1604498</v>
      </c>
      <c r="R56" s="7"/>
      <c r="S56" s="7">
        <v>6710</v>
      </c>
      <c r="T56" s="7"/>
      <c r="U56" s="7">
        <v>10301416816</v>
      </c>
      <c r="V56" s="7"/>
      <c r="W56" s="7">
        <v>10702122799.599001</v>
      </c>
      <c r="X56" s="4"/>
      <c r="Y56" s="9">
        <v>2.7112245679045801E-3</v>
      </c>
      <c r="Z56" s="4"/>
      <c r="AA56" s="4"/>
    </row>
    <row r="57" spans="1:27">
      <c r="A57" s="1" t="s">
        <v>63</v>
      </c>
      <c r="C57" s="7">
        <v>1085883</v>
      </c>
      <c r="D57" s="7"/>
      <c r="E57" s="7">
        <v>35087173368</v>
      </c>
      <c r="F57" s="7"/>
      <c r="G57" s="7">
        <v>34422767457.223503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1085883</v>
      </c>
      <c r="R57" s="7"/>
      <c r="S57" s="7">
        <v>32840</v>
      </c>
      <c r="T57" s="7"/>
      <c r="U57" s="7">
        <v>35087173368</v>
      </c>
      <c r="V57" s="7"/>
      <c r="W57" s="7">
        <v>35448218353.566002</v>
      </c>
      <c r="X57" s="4"/>
      <c r="Y57" s="9">
        <v>8.9802819766032979E-3</v>
      </c>
      <c r="Z57" s="4"/>
      <c r="AA57" s="4"/>
    </row>
    <row r="58" spans="1:27" ht="24.75" thickBot="1">
      <c r="C58" s="4"/>
      <c r="D58" s="4"/>
      <c r="E58" s="8">
        <f>SUM(E9:E57)</f>
        <v>2062709267319</v>
      </c>
      <c r="F58" s="4"/>
      <c r="G58" s="8">
        <f>SUM(G9:G57)</f>
        <v>2235878424871.6636</v>
      </c>
      <c r="H58" s="4"/>
      <c r="I58" s="4"/>
      <c r="J58" s="4"/>
      <c r="K58" s="8">
        <f>SUM(K9:K57)</f>
        <v>77134744249</v>
      </c>
      <c r="L58" s="4"/>
      <c r="M58" s="4"/>
      <c r="N58" s="4"/>
      <c r="O58" s="8">
        <f>SUM(O9:O57)</f>
        <v>178588098082</v>
      </c>
      <c r="P58" s="4"/>
      <c r="Q58" s="4"/>
      <c r="R58" s="4"/>
      <c r="S58" s="4"/>
      <c r="T58" s="4"/>
      <c r="U58" s="8">
        <f>SUM(U9:U57)</f>
        <v>2011779955740</v>
      </c>
      <c r="V58" s="4"/>
      <c r="W58" s="8">
        <f>SUM(W9:W57)</f>
        <v>2364609445035.9238</v>
      </c>
      <c r="X58" s="4"/>
      <c r="Y58" s="10">
        <f>SUM(Y9:Y57)</f>
        <v>0.59903883939625058</v>
      </c>
      <c r="Z58" s="4"/>
      <c r="AA58" s="4"/>
    </row>
    <row r="59" spans="1:27" ht="24.75" thickTop="1">
      <c r="W59" s="3"/>
    </row>
    <row r="60" spans="1:27">
      <c r="W60" s="3"/>
    </row>
    <row r="61" spans="1:27">
      <c r="Y61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H1" workbookViewId="0">
      <selection activeCell="S15" sqref="S15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6" t="s">
        <v>65</v>
      </c>
      <c r="B6" s="16" t="s">
        <v>65</v>
      </c>
      <c r="C6" s="16" t="s">
        <v>65</v>
      </c>
      <c r="D6" s="16" t="s">
        <v>65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J6" s="16" t="s">
        <v>65</v>
      </c>
      <c r="K6" s="16" t="s">
        <v>65</v>
      </c>
      <c r="L6" s="16" t="s">
        <v>65</v>
      </c>
      <c r="M6" s="16" t="s">
        <v>65</v>
      </c>
      <c r="O6" s="16" t="s">
        <v>226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66</v>
      </c>
      <c r="C7" s="15" t="s">
        <v>67</v>
      </c>
      <c r="E7" s="15" t="s">
        <v>68</v>
      </c>
      <c r="G7" s="15" t="s">
        <v>69</v>
      </c>
      <c r="I7" s="15" t="s">
        <v>70</v>
      </c>
      <c r="K7" s="15" t="s">
        <v>71</v>
      </c>
      <c r="M7" s="15" t="s">
        <v>64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72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66</v>
      </c>
      <c r="C8" s="16" t="s">
        <v>67</v>
      </c>
      <c r="E8" s="16" t="s">
        <v>68</v>
      </c>
      <c r="G8" s="16" t="s">
        <v>69</v>
      </c>
      <c r="I8" s="16" t="s">
        <v>70</v>
      </c>
      <c r="K8" s="16" t="s">
        <v>71</v>
      </c>
      <c r="M8" s="16" t="s">
        <v>64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72</v>
      </c>
      <c r="AG8" s="16" t="s">
        <v>8</v>
      </c>
      <c r="AI8" s="16" t="s">
        <v>9</v>
      </c>
      <c r="AK8" s="16" t="s">
        <v>13</v>
      </c>
    </row>
    <row r="9" spans="1:37">
      <c r="A9" s="1" t="s">
        <v>73</v>
      </c>
      <c r="C9" s="4" t="s">
        <v>74</v>
      </c>
      <c r="D9" s="4"/>
      <c r="E9" s="4" t="s">
        <v>74</v>
      </c>
      <c r="F9" s="4"/>
      <c r="G9" s="4" t="s">
        <v>75</v>
      </c>
      <c r="H9" s="4"/>
      <c r="I9" s="4" t="s">
        <v>76</v>
      </c>
      <c r="J9" s="4"/>
      <c r="K9" s="6">
        <v>0</v>
      </c>
      <c r="L9" s="4"/>
      <c r="M9" s="6">
        <v>0</v>
      </c>
      <c r="N9" s="4"/>
      <c r="O9" s="6">
        <v>400</v>
      </c>
      <c r="P9" s="4"/>
      <c r="Q9" s="6">
        <v>248845095</v>
      </c>
      <c r="R9" s="4"/>
      <c r="S9" s="6">
        <v>284748380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400</v>
      </c>
      <c r="AD9" s="4"/>
      <c r="AE9" s="6">
        <v>728990</v>
      </c>
      <c r="AF9" s="4"/>
      <c r="AG9" s="6">
        <v>248845095</v>
      </c>
      <c r="AH9" s="4"/>
      <c r="AI9" s="6">
        <v>291543148</v>
      </c>
      <c r="AK9" s="9">
        <v>7.3858145740157054E-5</v>
      </c>
    </row>
    <row r="10" spans="1:37">
      <c r="A10" s="1" t="s">
        <v>77</v>
      </c>
      <c r="C10" s="4" t="s">
        <v>74</v>
      </c>
      <c r="D10" s="4"/>
      <c r="E10" s="4" t="s">
        <v>74</v>
      </c>
      <c r="F10" s="4"/>
      <c r="G10" s="4" t="s">
        <v>78</v>
      </c>
      <c r="H10" s="4"/>
      <c r="I10" s="4" t="s">
        <v>79</v>
      </c>
      <c r="J10" s="4"/>
      <c r="K10" s="6">
        <v>0</v>
      </c>
      <c r="L10" s="4"/>
      <c r="M10" s="6">
        <v>0</v>
      </c>
      <c r="N10" s="4"/>
      <c r="O10" s="6">
        <v>23980</v>
      </c>
      <c r="P10" s="4"/>
      <c r="Q10" s="6">
        <v>12950683754</v>
      </c>
      <c r="R10" s="4"/>
      <c r="S10" s="6">
        <v>15104661783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23980</v>
      </c>
      <c r="AD10" s="4"/>
      <c r="AE10" s="6">
        <v>649250</v>
      </c>
      <c r="AF10" s="4"/>
      <c r="AG10" s="6">
        <v>12950683754</v>
      </c>
      <c r="AH10" s="4"/>
      <c r="AI10" s="6">
        <v>15566193116</v>
      </c>
      <c r="AK10" s="9">
        <v>3.9434648616092924E-3</v>
      </c>
    </row>
    <row r="11" spans="1:37">
      <c r="A11" s="1" t="s">
        <v>80</v>
      </c>
      <c r="C11" s="4" t="s">
        <v>74</v>
      </c>
      <c r="D11" s="4"/>
      <c r="E11" s="4" t="s">
        <v>74</v>
      </c>
      <c r="F11" s="4"/>
      <c r="G11" s="4" t="s">
        <v>81</v>
      </c>
      <c r="H11" s="4"/>
      <c r="I11" s="4" t="s">
        <v>82</v>
      </c>
      <c r="J11" s="4"/>
      <c r="K11" s="6">
        <v>0</v>
      </c>
      <c r="L11" s="4"/>
      <c r="M11" s="6">
        <v>0</v>
      </c>
      <c r="N11" s="4"/>
      <c r="O11" s="6">
        <v>23100</v>
      </c>
      <c r="P11" s="4"/>
      <c r="Q11" s="6">
        <v>14554530496</v>
      </c>
      <c r="R11" s="4"/>
      <c r="S11" s="6">
        <v>16577019870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23100</v>
      </c>
      <c r="AD11" s="4"/>
      <c r="AE11" s="6">
        <v>736200</v>
      </c>
      <c r="AF11" s="4"/>
      <c r="AG11" s="6">
        <v>14554530496</v>
      </c>
      <c r="AH11" s="4"/>
      <c r="AI11" s="6">
        <v>17003137622</v>
      </c>
      <c r="AK11" s="9">
        <v>4.30749350530311E-3</v>
      </c>
    </row>
    <row r="12" spans="1:37">
      <c r="A12" s="1" t="s">
        <v>83</v>
      </c>
      <c r="C12" s="4" t="s">
        <v>74</v>
      </c>
      <c r="D12" s="4"/>
      <c r="E12" s="4" t="s">
        <v>74</v>
      </c>
      <c r="F12" s="4"/>
      <c r="G12" s="4" t="s">
        <v>84</v>
      </c>
      <c r="H12" s="4"/>
      <c r="I12" s="4" t="s">
        <v>85</v>
      </c>
      <c r="J12" s="4"/>
      <c r="K12" s="6">
        <v>0</v>
      </c>
      <c r="L12" s="4"/>
      <c r="M12" s="6">
        <v>0</v>
      </c>
      <c r="N12" s="4"/>
      <c r="O12" s="6">
        <v>54500</v>
      </c>
      <c r="P12" s="4"/>
      <c r="Q12" s="6">
        <v>40640958822</v>
      </c>
      <c r="R12" s="4"/>
      <c r="S12" s="6">
        <v>52125250585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54500</v>
      </c>
      <c r="AD12" s="4"/>
      <c r="AE12" s="6">
        <v>975900</v>
      </c>
      <c r="AF12" s="4"/>
      <c r="AG12" s="6">
        <v>40640958822</v>
      </c>
      <c r="AH12" s="4"/>
      <c r="AI12" s="6">
        <v>53176909937</v>
      </c>
      <c r="AK12" s="9">
        <v>1.3471583849873748E-2</v>
      </c>
    </row>
    <row r="13" spans="1:37">
      <c r="A13" s="1" t="s">
        <v>86</v>
      </c>
      <c r="C13" s="4" t="s">
        <v>74</v>
      </c>
      <c r="D13" s="4"/>
      <c r="E13" s="4" t="s">
        <v>74</v>
      </c>
      <c r="F13" s="4"/>
      <c r="G13" s="4" t="s">
        <v>87</v>
      </c>
      <c r="H13" s="4"/>
      <c r="I13" s="4" t="s">
        <v>88</v>
      </c>
      <c r="J13" s="4"/>
      <c r="K13" s="6">
        <v>0</v>
      </c>
      <c r="L13" s="4"/>
      <c r="M13" s="6">
        <v>0</v>
      </c>
      <c r="N13" s="4"/>
      <c r="O13" s="6">
        <v>7800</v>
      </c>
      <c r="P13" s="4"/>
      <c r="Q13" s="6">
        <v>5723891436</v>
      </c>
      <c r="R13" s="4"/>
      <c r="S13" s="6">
        <v>7332464749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7800</v>
      </c>
      <c r="AD13" s="4"/>
      <c r="AE13" s="6">
        <v>956500</v>
      </c>
      <c r="AF13" s="4"/>
      <c r="AG13" s="6">
        <v>5723891436</v>
      </c>
      <c r="AH13" s="4"/>
      <c r="AI13" s="6">
        <v>7459347748</v>
      </c>
      <c r="AK13" s="9">
        <v>1.8897154567950824E-3</v>
      </c>
    </row>
    <row r="14" spans="1:37">
      <c r="A14" s="1" t="s">
        <v>89</v>
      </c>
      <c r="C14" s="4" t="s">
        <v>74</v>
      </c>
      <c r="D14" s="4"/>
      <c r="E14" s="4" t="s">
        <v>74</v>
      </c>
      <c r="F14" s="4"/>
      <c r="G14" s="4" t="s">
        <v>90</v>
      </c>
      <c r="H14" s="4"/>
      <c r="I14" s="4" t="s">
        <v>91</v>
      </c>
      <c r="J14" s="4"/>
      <c r="K14" s="6">
        <v>0</v>
      </c>
      <c r="L14" s="4"/>
      <c r="M14" s="6">
        <v>0</v>
      </c>
      <c r="N14" s="4"/>
      <c r="O14" s="6">
        <v>90132</v>
      </c>
      <c r="P14" s="4"/>
      <c r="Q14" s="6">
        <v>56067122101</v>
      </c>
      <c r="R14" s="4"/>
      <c r="S14" s="6">
        <v>67823751876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90132</v>
      </c>
      <c r="AD14" s="4"/>
      <c r="AE14" s="6">
        <v>773340</v>
      </c>
      <c r="AF14" s="4"/>
      <c r="AG14" s="6">
        <v>56067122101</v>
      </c>
      <c r="AH14" s="4"/>
      <c r="AI14" s="6">
        <v>69690047269</v>
      </c>
      <c r="AK14" s="9">
        <v>1.7654943026931425E-2</v>
      </c>
    </row>
    <row r="15" spans="1:37">
      <c r="A15" s="1" t="s">
        <v>92</v>
      </c>
      <c r="C15" s="4" t="s">
        <v>74</v>
      </c>
      <c r="D15" s="4"/>
      <c r="E15" s="4" t="s">
        <v>74</v>
      </c>
      <c r="F15" s="4"/>
      <c r="G15" s="4" t="s">
        <v>90</v>
      </c>
      <c r="H15" s="4"/>
      <c r="I15" s="4" t="s">
        <v>93</v>
      </c>
      <c r="J15" s="4"/>
      <c r="K15" s="6">
        <v>0</v>
      </c>
      <c r="L15" s="4"/>
      <c r="M15" s="6">
        <v>0</v>
      </c>
      <c r="N15" s="4"/>
      <c r="O15" s="6">
        <v>36825</v>
      </c>
      <c r="P15" s="4"/>
      <c r="Q15" s="6">
        <v>22417814748</v>
      </c>
      <c r="R15" s="4"/>
      <c r="S15" s="6">
        <v>26583567354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36825</v>
      </c>
      <c r="AD15" s="4"/>
      <c r="AE15" s="6">
        <v>740420</v>
      </c>
      <c r="AF15" s="4"/>
      <c r="AG15" s="6">
        <v>22417814748</v>
      </c>
      <c r="AH15" s="4"/>
      <c r="AI15" s="6">
        <v>27261024543</v>
      </c>
      <c r="AK15" s="9">
        <v>6.9061774819104728E-3</v>
      </c>
    </row>
    <row r="16" spans="1:37">
      <c r="A16" s="1" t="s">
        <v>94</v>
      </c>
      <c r="C16" s="4" t="s">
        <v>74</v>
      </c>
      <c r="D16" s="4"/>
      <c r="E16" s="4" t="s">
        <v>74</v>
      </c>
      <c r="F16" s="4"/>
      <c r="G16" s="4" t="s">
        <v>90</v>
      </c>
      <c r="H16" s="4"/>
      <c r="I16" s="4" t="s">
        <v>95</v>
      </c>
      <c r="J16" s="4"/>
      <c r="K16" s="6">
        <v>0</v>
      </c>
      <c r="L16" s="4"/>
      <c r="M16" s="6">
        <v>0</v>
      </c>
      <c r="N16" s="4"/>
      <c r="O16" s="6">
        <v>14300</v>
      </c>
      <c r="P16" s="4"/>
      <c r="Q16" s="6">
        <v>9904118776</v>
      </c>
      <c r="R16" s="4"/>
      <c r="S16" s="6">
        <v>11643380254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14300</v>
      </c>
      <c r="AD16" s="4"/>
      <c r="AE16" s="6">
        <v>832570</v>
      </c>
      <c r="AF16" s="4"/>
      <c r="AG16" s="6">
        <v>9904118776</v>
      </c>
      <c r="AH16" s="4"/>
      <c r="AI16" s="6">
        <v>11903593082</v>
      </c>
      <c r="AK16" s="9">
        <v>3.0155992988107586E-3</v>
      </c>
    </row>
    <row r="17" spans="1:37">
      <c r="A17" s="1" t="s">
        <v>96</v>
      </c>
      <c r="C17" s="4" t="s">
        <v>74</v>
      </c>
      <c r="D17" s="4"/>
      <c r="E17" s="4" t="s">
        <v>74</v>
      </c>
      <c r="F17" s="4"/>
      <c r="G17" s="4" t="s">
        <v>97</v>
      </c>
      <c r="H17" s="4"/>
      <c r="I17" s="4" t="s">
        <v>98</v>
      </c>
      <c r="J17" s="4"/>
      <c r="K17" s="6">
        <v>0</v>
      </c>
      <c r="L17" s="4"/>
      <c r="M17" s="6">
        <v>0</v>
      </c>
      <c r="N17" s="4"/>
      <c r="O17" s="6">
        <v>132300</v>
      </c>
      <c r="P17" s="4"/>
      <c r="Q17" s="6">
        <v>91620125135</v>
      </c>
      <c r="R17" s="4"/>
      <c r="S17" s="6">
        <v>105454411922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132300</v>
      </c>
      <c r="AD17" s="4"/>
      <c r="AE17" s="6">
        <v>814150</v>
      </c>
      <c r="AF17" s="4"/>
      <c r="AG17" s="6">
        <v>91620125135</v>
      </c>
      <c r="AH17" s="4"/>
      <c r="AI17" s="6">
        <v>107692522191</v>
      </c>
      <c r="AK17" s="9">
        <v>2.7282308137483564E-2</v>
      </c>
    </row>
    <row r="18" spans="1:37">
      <c r="A18" s="1" t="s">
        <v>99</v>
      </c>
      <c r="C18" s="4" t="s">
        <v>74</v>
      </c>
      <c r="D18" s="4"/>
      <c r="E18" s="4" t="s">
        <v>74</v>
      </c>
      <c r="F18" s="4"/>
      <c r="G18" s="4" t="s">
        <v>90</v>
      </c>
      <c r="H18" s="4"/>
      <c r="I18" s="4" t="s">
        <v>93</v>
      </c>
      <c r="J18" s="4"/>
      <c r="K18" s="6">
        <v>0</v>
      </c>
      <c r="L18" s="4"/>
      <c r="M18" s="6">
        <v>0</v>
      </c>
      <c r="N18" s="4"/>
      <c r="O18" s="6">
        <v>16</v>
      </c>
      <c r="P18" s="4"/>
      <c r="Q18" s="6">
        <v>10221039</v>
      </c>
      <c r="R18" s="4"/>
      <c r="S18" s="6">
        <v>12459981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16</v>
      </c>
      <c r="AD18" s="4"/>
      <c r="AE18" s="6">
        <v>800170</v>
      </c>
      <c r="AF18" s="4"/>
      <c r="AG18" s="6">
        <v>10221039</v>
      </c>
      <c r="AH18" s="4"/>
      <c r="AI18" s="6">
        <v>12800399</v>
      </c>
      <c r="AK18" s="9">
        <v>3.2427918178140842E-6</v>
      </c>
    </row>
    <row r="19" spans="1:37">
      <c r="A19" s="1" t="s">
        <v>100</v>
      </c>
      <c r="C19" s="4" t="s">
        <v>74</v>
      </c>
      <c r="D19" s="4"/>
      <c r="E19" s="4" t="s">
        <v>74</v>
      </c>
      <c r="F19" s="4"/>
      <c r="G19" s="4" t="s">
        <v>90</v>
      </c>
      <c r="H19" s="4"/>
      <c r="I19" s="4" t="s">
        <v>101</v>
      </c>
      <c r="J19" s="4"/>
      <c r="K19" s="6">
        <v>0</v>
      </c>
      <c r="L19" s="4"/>
      <c r="M19" s="6">
        <v>0</v>
      </c>
      <c r="N19" s="4"/>
      <c r="O19" s="6">
        <v>86880</v>
      </c>
      <c r="P19" s="4"/>
      <c r="Q19" s="6">
        <v>65678123195</v>
      </c>
      <c r="R19" s="4"/>
      <c r="S19" s="6">
        <v>66947148429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86880</v>
      </c>
      <c r="AD19" s="4"/>
      <c r="AE19" s="6">
        <v>782480</v>
      </c>
      <c r="AF19" s="4"/>
      <c r="AG19" s="6">
        <v>65678123195</v>
      </c>
      <c r="AH19" s="4"/>
      <c r="AI19" s="6">
        <v>67969540687</v>
      </c>
      <c r="AK19" s="9">
        <v>1.7219078124079187E-2</v>
      </c>
    </row>
    <row r="20" spans="1:37">
      <c r="A20" s="1" t="s">
        <v>102</v>
      </c>
      <c r="C20" s="4" t="s">
        <v>74</v>
      </c>
      <c r="D20" s="4"/>
      <c r="E20" s="4" t="s">
        <v>74</v>
      </c>
      <c r="F20" s="4"/>
      <c r="G20" s="4" t="s">
        <v>103</v>
      </c>
      <c r="H20" s="4"/>
      <c r="I20" s="4" t="s">
        <v>104</v>
      </c>
      <c r="J20" s="4"/>
      <c r="K20" s="6">
        <v>0</v>
      </c>
      <c r="L20" s="4"/>
      <c r="M20" s="6">
        <v>0</v>
      </c>
      <c r="N20" s="4"/>
      <c r="O20" s="6">
        <v>112600</v>
      </c>
      <c r="P20" s="4"/>
      <c r="Q20" s="6">
        <v>69051880363</v>
      </c>
      <c r="R20" s="4"/>
      <c r="S20" s="6">
        <v>83177179403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112600</v>
      </c>
      <c r="AD20" s="4"/>
      <c r="AE20" s="6">
        <v>758000</v>
      </c>
      <c r="AF20" s="4"/>
      <c r="AG20" s="6">
        <v>69051880363</v>
      </c>
      <c r="AH20" s="4"/>
      <c r="AI20" s="6">
        <v>85335330167</v>
      </c>
      <c r="AK20" s="9">
        <v>2.1618444115375699E-2</v>
      </c>
    </row>
    <row r="21" spans="1:37">
      <c r="A21" s="1" t="s">
        <v>105</v>
      </c>
      <c r="C21" s="4" t="s">
        <v>74</v>
      </c>
      <c r="D21" s="4"/>
      <c r="E21" s="4" t="s">
        <v>74</v>
      </c>
      <c r="F21" s="4"/>
      <c r="G21" s="4" t="s">
        <v>106</v>
      </c>
      <c r="H21" s="4"/>
      <c r="I21" s="4" t="s">
        <v>107</v>
      </c>
      <c r="J21" s="4"/>
      <c r="K21" s="6">
        <v>0</v>
      </c>
      <c r="L21" s="4"/>
      <c r="M21" s="6">
        <v>0</v>
      </c>
      <c r="N21" s="4"/>
      <c r="O21" s="6">
        <v>110120</v>
      </c>
      <c r="P21" s="4"/>
      <c r="Q21" s="6">
        <v>93601648973</v>
      </c>
      <c r="R21" s="4"/>
      <c r="S21" s="6">
        <v>109650832583</v>
      </c>
      <c r="T21" s="4"/>
      <c r="U21" s="6">
        <v>0</v>
      </c>
      <c r="V21" s="4"/>
      <c r="W21" s="6">
        <v>0</v>
      </c>
      <c r="X21" s="4"/>
      <c r="Y21" s="6">
        <v>110120</v>
      </c>
      <c r="Z21" s="4"/>
      <c r="AA21" s="6">
        <v>110120000000</v>
      </c>
      <c r="AB21" s="4"/>
      <c r="AC21" s="6">
        <v>0</v>
      </c>
      <c r="AD21" s="4"/>
      <c r="AE21" s="6">
        <v>0</v>
      </c>
      <c r="AF21" s="4"/>
      <c r="AG21" s="6">
        <v>0</v>
      </c>
      <c r="AH21" s="4"/>
      <c r="AI21" s="6">
        <v>0</v>
      </c>
      <c r="AK21" s="9">
        <v>0</v>
      </c>
    </row>
    <row r="22" spans="1:37">
      <c r="A22" s="1" t="s">
        <v>108</v>
      </c>
      <c r="C22" s="4" t="s">
        <v>74</v>
      </c>
      <c r="D22" s="4"/>
      <c r="E22" s="4" t="s">
        <v>74</v>
      </c>
      <c r="F22" s="4"/>
      <c r="G22" s="4" t="s">
        <v>109</v>
      </c>
      <c r="H22" s="4"/>
      <c r="I22" s="4" t="s">
        <v>110</v>
      </c>
      <c r="J22" s="4"/>
      <c r="K22" s="6">
        <v>0</v>
      </c>
      <c r="L22" s="4"/>
      <c r="M22" s="6">
        <v>0</v>
      </c>
      <c r="N22" s="4"/>
      <c r="O22" s="6">
        <v>167283</v>
      </c>
      <c r="P22" s="4"/>
      <c r="Q22" s="6">
        <v>134834701017</v>
      </c>
      <c r="R22" s="4"/>
      <c r="S22" s="6">
        <v>160440478301</v>
      </c>
      <c r="T22" s="4"/>
      <c r="U22" s="6">
        <v>57635</v>
      </c>
      <c r="V22" s="4"/>
      <c r="W22" s="6">
        <v>56341410427</v>
      </c>
      <c r="X22" s="4"/>
      <c r="Y22" s="6">
        <v>0</v>
      </c>
      <c r="Z22" s="4"/>
      <c r="AA22" s="6">
        <v>0</v>
      </c>
      <c r="AB22" s="4"/>
      <c r="AC22" s="6">
        <v>224918</v>
      </c>
      <c r="AD22" s="4"/>
      <c r="AE22" s="6">
        <v>980237</v>
      </c>
      <c r="AF22" s="4"/>
      <c r="AG22" s="6">
        <v>191176111444</v>
      </c>
      <c r="AH22" s="4"/>
      <c r="AI22" s="6">
        <v>220432984844</v>
      </c>
      <c r="AK22" s="9">
        <v>5.5843437351324694E-2</v>
      </c>
    </row>
    <row r="23" spans="1:37">
      <c r="A23" s="1" t="s">
        <v>111</v>
      </c>
      <c r="C23" s="4" t="s">
        <v>74</v>
      </c>
      <c r="D23" s="4"/>
      <c r="E23" s="4" t="s">
        <v>74</v>
      </c>
      <c r="F23" s="4"/>
      <c r="G23" s="4" t="s">
        <v>112</v>
      </c>
      <c r="H23" s="4"/>
      <c r="I23" s="4" t="s">
        <v>110</v>
      </c>
      <c r="J23" s="4"/>
      <c r="K23" s="6">
        <v>0</v>
      </c>
      <c r="L23" s="4"/>
      <c r="M23" s="6">
        <v>0</v>
      </c>
      <c r="N23" s="4"/>
      <c r="O23" s="6">
        <v>265052</v>
      </c>
      <c r="P23" s="4"/>
      <c r="Q23" s="6">
        <v>221222845532</v>
      </c>
      <c r="R23" s="4"/>
      <c r="S23" s="6">
        <v>253775741568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265052</v>
      </c>
      <c r="AD23" s="4"/>
      <c r="AE23" s="6">
        <v>980230</v>
      </c>
      <c r="AF23" s="4"/>
      <c r="AG23" s="6">
        <v>221222845532</v>
      </c>
      <c r="AH23" s="4"/>
      <c r="AI23" s="6">
        <v>259764831049</v>
      </c>
      <c r="AK23" s="9">
        <v>6.5807579020119231E-2</v>
      </c>
    </row>
    <row r="24" spans="1:37">
      <c r="A24" s="1" t="s">
        <v>113</v>
      </c>
      <c r="C24" s="4" t="s">
        <v>74</v>
      </c>
      <c r="D24" s="4"/>
      <c r="E24" s="4" t="s">
        <v>74</v>
      </c>
      <c r="F24" s="4"/>
      <c r="G24" s="4" t="s">
        <v>112</v>
      </c>
      <c r="H24" s="4"/>
      <c r="I24" s="4" t="s">
        <v>110</v>
      </c>
      <c r="J24" s="4"/>
      <c r="K24" s="6">
        <v>0</v>
      </c>
      <c r="L24" s="4"/>
      <c r="M24" s="6">
        <v>0</v>
      </c>
      <c r="N24" s="4"/>
      <c r="O24" s="6">
        <v>15000</v>
      </c>
      <c r="P24" s="4"/>
      <c r="Q24" s="6">
        <v>13442436000</v>
      </c>
      <c r="R24" s="4"/>
      <c r="S24" s="6">
        <v>14398889728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15000</v>
      </c>
      <c r="AD24" s="4"/>
      <c r="AE24" s="6">
        <v>980110</v>
      </c>
      <c r="AF24" s="4"/>
      <c r="AG24" s="6">
        <v>13442436000</v>
      </c>
      <c r="AH24" s="4"/>
      <c r="AI24" s="6">
        <v>14698985325</v>
      </c>
      <c r="AK24" s="9">
        <v>3.7237705904385712E-3</v>
      </c>
    </row>
    <row r="25" spans="1:37">
      <c r="A25" s="1" t="s">
        <v>114</v>
      </c>
      <c r="C25" s="4" t="s">
        <v>74</v>
      </c>
      <c r="D25" s="4"/>
      <c r="E25" s="4" t="s">
        <v>74</v>
      </c>
      <c r="F25" s="4"/>
      <c r="G25" s="4" t="s">
        <v>115</v>
      </c>
      <c r="H25" s="4"/>
      <c r="I25" s="4" t="s">
        <v>116</v>
      </c>
      <c r="J25" s="4"/>
      <c r="K25" s="6">
        <v>0</v>
      </c>
      <c r="L25" s="4"/>
      <c r="M25" s="6">
        <v>0</v>
      </c>
      <c r="N25" s="4"/>
      <c r="O25" s="6">
        <v>130000</v>
      </c>
      <c r="P25" s="4"/>
      <c r="Q25" s="6">
        <v>119739741358</v>
      </c>
      <c r="R25" s="4"/>
      <c r="S25" s="6">
        <v>122567780562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130000</v>
      </c>
      <c r="AD25" s="4"/>
      <c r="AE25" s="6">
        <v>958430</v>
      </c>
      <c r="AF25" s="4"/>
      <c r="AG25" s="6">
        <v>119739741358</v>
      </c>
      <c r="AH25" s="4"/>
      <c r="AI25" s="6">
        <v>124573316993</v>
      </c>
      <c r="AK25" s="9">
        <v>3.155880789832103E-2</v>
      </c>
    </row>
    <row r="26" spans="1:37">
      <c r="A26" s="1" t="s">
        <v>117</v>
      </c>
      <c r="C26" s="4" t="s">
        <v>74</v>
      </c>
      <c r="D26" s="4"/>
      <c r="E26" s="4" t="s">
        <v>74</v>
      </c>
      <c r="F26" s="4"/>
      <c r="G26" s="4" t="s">
        <v>115</v>
      </c>
      <c r="H26" s="4"/>
      <c r="I26" s="4" t="s">
        <v>116</v>
      </c>
      <c r="J26" s="4"/>
      <c r="K26" s="6">
        <v>0</v>
      </c>
      <c r="L26" s="4"/>
      <c r="M26" s="6">
        <v>0</v>
      </c>
      <c r="N26" s="4"/>
      <c r="O26" s="6">
        <v>74129</v>
      </c>
      <c r="P26" s="4"/>
      <c r="Q26" s="6">
        <v>58914405499</v>
      </c>
      <c r="R26" s="4"/>
      <c r="S26" s="6">
        <v>69690864940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74129</v>
      </c>
      <c r="AD26" s="4"/>
      <c r="AE26" s="6">
        <v>942850</v>
      </c>
      <c r="AF26" s="4"/>
      <c r="AG26" s="6">
        <v>58914405499</v>
      </c>
      <c r="AH26" s="4"/>
      <c r="AI26" s="6">
        <v>69879859629</v>
      </c>
      <c r="AK26" s="9">
        <v>1.7703029181740191E-2</v>
      </c>
    </row>
    <row r="27" spans="1:37">
      <c r="A27" s="1" t="s">
        <v>118</v>
      </c>
      <c r="C27" s="4" t="s">
        <v>74</v>
      </c>
      <c r="D27" s="4"/>
      <c r="E27" s="4" t="s">
        <v>74</v>
      </c>
      <c r="F27" s="4"/>
      <c r="G27" s="4" t="s">
        <v>119</v>
      </c>
      <c r="H27" s="4"/>
      <c r="I27" s="4" t="s">
        <v>6</v>
      </c>
      <c r="J27" s="4"/>
      <c r="K27" s="6">
        <v>0</v>
      </c>
      <c r="L27" s="4"/>
      <c r="M27" s="6">
        <v>0</v>
      </c>
      <c r="N27" s="4"/>
      <c r="O27" s="6">
        <v>83852</v>
      </c>
      <c r="P27" s="4"/>
      <c r="Q27" s="6">
        <v>76750939538</v>
      </c>
      <c r="R27" s="4"/>
      <c r="S27" s="6">
        <v>81986523608</v>
      </c>
      <c r="T27" s="4"/>
      <c r="U27" s="6">
        <v>0</v>
      </c>
      <c r="V27" s="4"/>
      <c r="W27" s="6">
        <v>0</v>
      </c>
      <c r="X27" s="4"/>
      <c r="Y27" s="6">
        <v>83852</v>
      </c>
      <c r="Z27" s="4"/>
      <c r="AA27" s="6">
        <v>83852000000</v>
      </c>
      <c r="AB27" s="4"/>
      <c r="AC27" s="6">
        <v>0</v>
      </c>
      <c r="AD27" s="4"/>
      <c r="AE27" s="6">
        <v>0</v>
      </c>
      <c r="AF27" s="4"/>
      <c r="AG27" s="6">
        <v>0</v>
      </c>
      <c r="AH27" s="4"/>
      <c r="AI27" s="6">
        <v>0</v>
      </c>
      <c r="AK27" s="9">
        <v>0</v>
      </c>
    </row>
    <row r="28" spans="1:37">
      <c r="A28" s="1" t="s">
        <v>120</v>
      </c>
      <c r="C28" s="4" t="s">
        <v>74</v>
      </c>
      <c r="D28" s="4"/>
      <c r="E28" s="4" t="s">
        <v>74</v>
      </c>
      <c r="F28" s="4"/>
      <c r="G28" s="4" t="s">
        <v>115</v>
      </c>
      <c r="H28" s="4"/>
      <c r="I28" s="4" t="s">
        <v>116</v>
      </c>
      <c r="J28" s="4"/>
      <c r="K28" s="6">
        <v>0</v>
      </c>
      <c r="L28" s="4"/>
      <c r="M28" s="6">
        <v>0</v>
      </c>
      <c r="N28" s="4"/>
      <c r="O28" s="6">
        <v>30000</v>
      </c>
      <c r="P28" s="4"/>
      <c r="Q28" s="6">
        <v>25864687124</v>
      </c>
      <c r="R28" s="4"/>
      <c r="S28" s="6">
        <v>28208386303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30000</v>
      </c>
      <c r="AD28" s="4"/>
      <c r="AE28" s="6">
        <v>960800</v>
      </c>
      <c r="AF28" s="4"/>
      <c r="AG28" s="6">
        <v>25864687124</v>
      </c>
      <c r="AH28" s="4"/>
      <c r="AI28" s="6">
        <v>28818775650</v>
      </c>
      <c r="AK28" s="9">
        <v>7.3008106917010762E-3</v>
      </c>
    </row>
    <row r="29" spans="1:37">
      <c r="A29" s="1" t="s">
        <v>121</v>
      </c>
      <c r="C29" s="4" t="s">
        <v>74</v>
      </c>
      <c r="D29" s="4"/>
      <c r="E29" s="4" t="s">
        <v>74</v>
      </c>
      <c r="F29" s="4"/>
      <c r="G29" s="4" t="s">
        <v>122</v>
      </c>
      <c r="H29" s="4"/>
      <c r="I29" s="4" t="s">
        <v>123</v>
      </c>
      <c r="J29" s="4"/>
      <c r="K29" s="6">
        <v>0</v>
      </c>
      <c r="L29" s="4"/>
      <c r="M29" s="6">
        <v>0</v>
      </c>
      <c r="N29" s="4"/>
      <c r="O29" s="6">
        <v>0</v>
      </c>
      <c r="P29" s="4"/>
      <c r="Q29" s="6">
        <v>0</v>
      </c>
      <c r="R29" s="4"/>
      <c r="S29" s="6">
        <v>0</v>
      </c>
      <c r="T29" s="4"/>
      <c r="U29" s="6">
        <v>162683</v>
      </c>
      <c r="V29" s="4"/>
      <c r="W29" s="6">
        <v>100958601857</v>
      </c>
      <c r="X29" s="4"/>
      <c r="Y29" s="6">
        <v>0</v>
      </c>
      <c r="Z29" s="4"/>
      <c r="AA29" s="6">
        <v>0</v>
      </c>
      <c r="AB29" s="4"/>
      <c r="AC29" s="6">
        <v>162683</v>
      </c>
      <c r="AD29" s="4"/>
      <c r="AE29" s="6">
        <v>626460</v>
      </c>
      <c r="AF29" s="4"/>
      <c r="AG29" s="6">
        <v>100958601857</v>
      </c>
      <c r="AH29" s="4"/>
      <c r="AI29" s="6">
        <v>101895920196</v>
      </c>
      <c r="AK29" s="9">
        <v>2.5813824731574828E-2</v>
      </c>
    </row>
    <row r="30" spans="1:37">
      <c r="A30" s="1" t="s">
        <v>124</v>
      </c>
      <c r="C30" s="4" t="s">
        <v>74</v>
      </c>
      <c r="D30" s="4"/>
      <c r="E30" s="4" t="s">
        <v>74</v>
      </c>
      <c r="F30" s="4"/>
      <c r="G30" s="4" t="s">
        <v>125</v>
      </c>
      <c r="H30" s="4"/>
      <c r="I30" s="4" t="s">
        <v>126</v>
      </c>
      <c r="J30" s="4"/>
      <c r="K30" s="6">
        <v>17</v>
      </c>
      <c r="L30" s="4"/>
      <c r="M30" s="6">
        <v>17</v>
      </c>
      <c r="N30" s="4"/>
      <c r="O30" s="6">
        <v>0</v>
      </c>
      <c r="P30" s="4"/>
      <c r="Q30" s="6">
        <v>0</v>
      </c>
      <c r="R30" s="4"/>
      <c r="S30" s="6">
        <v>0</v>
      </c>
      <c r="T30" s="4"/>
      <c r="U30" s="6">
        <v>105000</v>
      </c>
      <c r="V30" s="4"/>
      <c r="W30" s="6">
        <v>97907059108</v>
      </c>
      <c r="X30" s="4"/>
      <c r="Y30" s="6">
        <v>0</v>
      </c>
      <c r="Z30" s="4"/>
      <c r="AA30" s="6">
        <v>0</v>
      </c>
      <c r="AB30" s="4"/>
      <c r="AC30" s="6">
        <v>105000</v>
      </c>
      <c r="AD30" s="4"/>
      <c r="AE30" s="6">
        <v>934650</v>
      </c>
      <c r="AF30" s="4"/>
      <c r="AG30" s="6">
        <v>97907059108</v>
      </c>
      <c r="AH30" s="4"/>
      <c r="AI30" s="6">
        <v>98120462442</v>
      </c>
      <c r="AK30" s="9">
        <v>2.4857368334147378E-2</v>
      </c>
    </row>
    <row r="31" spans="1:37" ht="24.75" thickBot="1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1">
        <f>SUM(Q9:Q30)</f>
        <v>1133239720001</v>
      </c>
      <c r="R31" s="4"/>
      <c r="S31" s="11">
        <f>SUM(S9:S30)</f>
        <v>1293785542179</v>
      </c>
      <c r="T31" s="4"/>
      <c r="U31" s="4"/>
      <c r="V31" s="4"/>
      <c r="W31" s="11">
        <f>SUM(W9:W30)</f>
        <v>255207071392</v>
      </c>
      <c r="X31" s="4"/>
      <c r="Y31" s="4"/>
      <c r="Z31" s="4"/>
      <c r="AA31" s="11">
        <f>SUM(AA9:AA30)</f>
        <v>193972000000</v>
      </c>
      <c r="AB31" s="4"/>
      <c r="AC31" s="4"/>
      <c r="AD31" s="4"/>
      <c r="AE31" s="4"/>
      <c r="AF31" s="4"/>
      <c r="AG31" s="11">
        <f>SUM(SUM(AG9:AG30))</f>
        <v>1218094202882</v>
      </c>
      <c r="AH31" s="4"/>
      <c r="AI31" s="11">
        <f>SUM(AI9:AI30)</f>
        <v>1381547126037</v>
      </c>
      <c r="AK31" s="12">
        <f>SUM(AK9:AK30)</f>
        <v>0.34999453659509733</v>
      </c>
    </row>
    <row r="32" spans="1:37" ht="24.75" thickTop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5" t="s">
        <v>128</v>
      </c>
      <c r="C6" s="16" t="s">
        <v>129</v>
      </c>
      <c r="D6" s="16" t="s">
        <v>129</v>
      </c>
      <c r="E6" s="16" t="s">
        <v>129</v>
      </c>
      <c r="F6" s="16" t="s">
        <v>129</v>
      </c>
      <c r="G6" s="16" t="s">
        <v>129</v>
      </c>
      <c r="H6" s="16" t="s">
        <v>129</v>
      </c>
      <c r="I6" s="16" t="s">
        <v>129</v>
      </c>
      <c r="K6" s="16" t="s">
        <v>226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1" ht="24.75">
      <c r="A7" s="16" t="s">
        <v>128</v>
      </c>
      <c r="C7" s="16" t="s">
        <v>130</v>
      </c>
      <c r="E7" s="16" t="s">
        <v>131</v>
      </c>
      <c r="G7" s="16" t="s">
        <v>132</v>
      </c>
      <c r="I7" s="16" t="s">
        <v>71</v>
      </c>
      <c r="K7" s="16" t="s">
        <v>133</v>
      </c>
      <c r="M7" s="16" t="s">
        <v>134</v>
      </c>
      <c r="O7" s="16" t="s">
        <v>135</v>
      </c>
      <c r="Q7" s="16" t="s">
        <v>133</v>
      </c>
      <c r="S7" s="16" t="s">
        <v>127</v>
      </c>
    </row>
    <row r="8" spans="1:21">
      <c r="A8" s="1" t="s">
        <v>136</v>
      </c>
      <c r="C8" s="4" t="s">
        <v>137</v>
      </c>
      <c r="D8" s="4"/>
      <c r="E8" s="4" t="s">
        <v>138</v>
      </c>
      <c r="F8" s="4"/>
      <c r="G8" s="4" t="s">
        <v>139</v>
      </c>
      <c r="H8" s="4"/>
      <c r="I8" s="6">
        <v>5</v>
      </c>
      <c r="J8" s="4"/>
      <c r="K8" s="6">
        <v>2158481217</v>
      </c>
      <c r="L8" s="4"/>
      <c r="M8" s="6">
        <v>1505894921</v>
      </c>
      <c r="N8" s="4"/>
      <c r="O8" s="6">
        <v>1200</v>
      </c>
      <c r="P8" s="4"/>
      <c r="Q8" s="6">
        <v>3664374938</v>
      </c>
      <c r="R8" s="4"/>
      <c r="S8" s="9">
        <v>9.2831520848290681E-4</v>
      </c>
      <c r="T8" s="4"/>
      <c r="U8" s="4"/>
    </row>
    <row r="9" spans="1:21">
      <c r="A9" s="1" t="s">
        <v>140</v>
      </c>
      <c r="C9" s="4" t="s">
        <v>141</v>
      </c>
      <c r="D9" s="4"/>
      <c r="E9" s="4" t="s">
        <v>138</v>
      </c>
      <c r="F9" s="4"/>
      <c r="G9" s="4" t="s">
        <v>142</v>
      </c>
      <c r="H9" s="4"/>
      <c r="I9" s="6">
        <v>5</v>
      </c>
      <c r="J9" s="4"/>
      <c r="K9" s="6">
        <v>605385120</v>
      </c>
      <c r="L9" s="4"/>
      <c r="M9" s="6">
        <v>100841706037</v>
      </c>
      <c r="N9" s="4"/>
      <c r="O9" s="6">
        <v>100000391600</v>
      </c>
      <c r="P9" s="4"/>
      <c r="Q9" s="6">
        <v>1446699557</v>
      </c>
      <c r="R9" s="4"/>
      <c r="S9" s="9">
        <v>3.66499941624856E-4</v>
      </c>
      <c r="T9" s="4"/>
      <c r="U9" s="4"/>
    </row>
    <row r="10" spans="1:21">
      <c r="A10" s="1" t="s">
        <v>143</v>
      </c>
      <c r="C10" s="4" t="s">
        <v>144</v>
      </c>
      <c r="D10" s="4"/>
      <c r="E10" s="4" t="s">
        <v>138</v>
      </c>
      <c r="F10" s="4"/>
      <c r="G10" s="4" t="s">
        <v>145</v>
      </c>
      <c r="H10" s="4"/>
      <c r="I10" s="6">
        <v>5</v>
      </c>
      <c r="J10" s="4"/>
      <c r="K10" s="6">
        <v>73291614603</v>
      </c>
      <c r="L10" s="4"/>
      <c r="M10" s="6">
        <v>460240057051</v>
      </c>
      <c r="N10" s="4"/>
      <c r="O10" s="6">
        <v>413668456750</v>
      </c>
      <c r="P10" s="4"/>
      <c r="Q10" s="6">
        <v>119863214904</v>
      </c>
      <c r="R10" s="4"/>
      <c r="S10" s="9">
        <v>3.0365573178428452E-2</v>
      </c>
      <c r="T10" s="4"/>
      <c r="U10" s="4"/>
    </row>
    <row r="11" spans="1:21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76055480940</v>
      </c>
      <c r="L11" s="4"/>
      <c r="M11" s="11">
        <f>SUM(M8:M10)</f>
        <v>562587658009</v>
      </c>
      <c r="N11" s="4"/>
      <c r="O11" s="11">
        <f>SUM(O8:O10)</f>
        <v>513668849550</v>
      </c>
      <c r="P11" s="4"/>
      <c r="Q11" s="11">
        <f>SUM(Q8:Q10)</f>
        <v>124974289399</v>
      </c>
      <c r="R11" s="4"/>
      <c r="S11" s="12">
        <f>SUM(S8:S10)</f>
        <v>3.1660388328536217E-2</v>
      </c>
      <c r="T11" s="4"/>
      <c r="U11" s="4"/>
    </row>
    <row r="12" spans="1:21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H21" sqref="H21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147</v>
      </c>
      <c r="B6" s="16" t="s">
        <v>147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I6" s="16" t="s">
        <v>148</v>
      </c>
      <c r="J6" s="16" t="s">
        <v>148</v>
      </c>
      <c r="K6" s="16" t="s">
        <v>148</v>
      </c>
      <c r="L6" s="16" t="s">
        <v>148</v>
      </c>
      <c r="M6" s="16" t="s">
        <v>148</v>
      </c>
      <c r="O6" s="16" t="s">
        <v>149</v>
      </c>
      <c r="P6" s="16" t="s">
        <v>149</v>
      </c>
      <c r="Q6" s="16" t="s">
        <v>149</v>
      </c>
      <c r="R6" s="16" t="s">
        <v>149</v>
      </c>
      <c r="S6" s="16" t="s">
        <v>149</v>
      </c>
    </row>
    <row r="7" spans="1:19" ht="24.75">
      <c r="A7" s="16" t="s">
        <v>150</v>
      </c>
      <c r="C7" s="16" t="s">
        <v>151</v>
      </c>
      <c r="E7" s="16" t="s">
        <v>70</v>
      </c>
      <c r="G7" s="16" t="s">
        <v>71</v>
      </c>
      <c r="I7" s="16" t="s">
        <v>152</v>
      </c>
      <c r="K7" s="16" t="s">
        <v>153</v>
      </c>
      <c r="M7" s="16" t="s">
        <v>154</v>
      </c>
      <c r="O7" s="16" t="s">
        <v>152</v>
      </c>
      <c r="Q7" s="16" t="s">
        <v>153</v>
      </c>
      <c r="S7" s="16" t="s">
        <v>154</v>
      </c>
    </row>
    <row r="8" spans="1:19">
      <c r="A8" s="1" t="s">
        <v>124</v>
      </c>
      <c r="C8" s="4" t="s">
        <v>227</v>
      </c>
      <c r="D8" s="4"/>
      <c r="E8" s="4" t="s">
        <v>126</v>
      </c>
      <c r="F8" s="4"/>
      <c r="G8" s="6">
        <v>17</v>
      </c>
      <c r="H8" s="4"/>
      <c r="I8" s="6">
        <v>934788694</v>
      </c>
      <c r="J8" s="4"/>
      <c r="K8" s="6">
        <v>0</v>
      </c>
      <c r="L8" s="4"/>
      <c r="M8" s="6">
        <v>934788694</v>
      </c>
      <c r="N8" s="4"/>
      <c r="O8" s="6">
        <v>934788694</v>
      </c>
      <c r="P8" s="4"/>
      <c r="Q8" s="6">
        <v>0</v>
      </c>
      <c r="R8" s="4"/>
      <c r="S8" s="6">
        <v>934788694</v>
      </c>
    </row>
    <row r="9" spans="1:19">
      <c r="A9" s="1" t="s">
        <v>136</v>
      </c>
      <c r="C9" s="6">
        <v>1</v>
      </c>
      <c r="D9" s="4"/>
      <c r="E9" s="4" t="s">
        <v>227</v>
      </c>
      <c r="F9" s="4"/>
      <c r="G9" s="6">
        <v>5</v>
      </c>
      <c r="H9" s="4"/>
      <c r="I9" s="6">
        <v>5892921</v>
      </c>
      <c r="J9" s="4"/>
      <c r="K9" s="6">
        <v>0</v>
      </c>
      <c r="L9" s="4"/>
      <c r="M9" s="6">
        <v>5892921</v>
      </c>
      <c r="N9" s="4"/>
      <c r="O9" s="6">
        <v>73914884</v>
      </c>
      <c r="P9" s="4"/>
      <c r="Q9" s="6">
        <v>0</v>
      </c>
      <c r="R9" s="4"/>
      <c r="S9" s="6">
        <v>73914884</v>
      </c>
    </row>
    <row r="10" spans="1:19">
      <c r="A10" s="1" t="s">
        <v>140</v>
      </c>
      <c r="C10" s="6">
        <v>17</v>
      </c>
      <c r="D10" s="4"/>
      <c r="E10" s="4" t="s">
        <v>227</v>
      </c>
      <c r="F10" s="4"/>
      <c r="G10" s="6">
        <v>5</v>
      </c>
      <c r="H10" s="4"/>
      <c r="I10" s="6">
        <v>2106037</v>
      </c>
      <c r="J10" s="4"/>
      <c r="K10" s="6">
        <v>0</v>
      </c>
      <c r="L10" s="4"/>
      <c r="M10" s="6">
        <v>2106037</v>
      </c>
      <c r="N10" s="4"/>
      <c r="O10" s="6">
        <v>35536017</v>
      </c>
      <c r="P10" s="4"/>
      <c r="Q10" s="6">
        <v>0</v>
      </c>
      <c r="R10" s="4"/>
      <c r="S10" s="6">
        <v>35536017</v>
      </c>
    </row>
    <row r="11" spans="1:19">
      <c r="A11" s="1" t="s">
        <v>143</v>
      </c>
      <c r="C11" s="6">
        <v>1</v>
      </c>
      <c r="D11" s="4"/>
      <c r="E11" s="4" t="s">
        <v>227</v>
      </c>
      <c r="F11" s="4"/>
      <c r="G11" s="6">
        <v>5</v>
      </c>
      <c r="H11" s="4"/>
      <c r="I11" s="6">
        <v>37480657</v>
      </c>
      <c r="J11" s="4"/>
      <c r="K11" s="6">
        <v>0</v>
      </c>
      <c r="L11" s="4"/>
      <c r="M11" s="6">
        <v>37480657</v>
      </c>
      <c r="N11" s="4"/>
      <c r="O11" s="6">
        <v>210998292</v>
      </c>
      <c r="P11" s="4"/>
      <c r="Q11" s="6">
        <v>0</v>
      </c>
      <c r="R11" s="4"/>
      <c r="S11" s="6">
        <v>210998292</v>
      </c>
    </row>
    <row r="12" spans="1:19" ht="24.75" thickBot="1">
      <c r="C12" s="4"/>
      <c r="D12" s="4"/>
      <c r="E12" s="4"/>
      <c r="F12" s="4"/>
      <c r="G12" s="4"/>
      <c r="H12" s="4"/>
      <c r="I12" s="11">
        <f>SUM(I8:I11)</f>
        <v>980268309</v>
      </c>
      <c r="J12" s="4"/>
      <c r="K12" s="11">
        <f>SUM(K8:K11)</f>
        <v>0</v>
      </c>
      <c r="L12" s="4"/>
      <c r="M12" s="11">
        <f>SUM(M8:M11)</f>
        <v>980268309</v>
      </c>
      <c r="N12" s="4"/>
      <c r="O12" s="11">
        <f>SUM(O8:O11)</f>
        <v>1255237887</v>
      </c>
      <c r="P12" s="4"/>
      <c r="Q12" s="11">
        <f>SUM(Q8:Q11)</f>
        <v>0</v>
      </c>
      <c r="R12" s="4"/>
      <c r="S12" s="11">
        <f>SUM(S8:S11)</f>
        <v>1255237887</v>
      </c>
    </row>
    <row r="13" spans="1:19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  <c r="N13" s="6"/>
      <c r="O13" s="6"/>
      <c r="P13" s="6"/>
      <c r="Q13" s="6"/>
      <c r="R13" s="6"/>
      <c r="S13" s="6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7" spans="13:19">
      <c r="M17" s="3"/>
      <c r="N17" s="3"/>
      <c r="O17" s="3"/>
      <c r="P17" s="3"/>
      <c r="Q17" s="3"/>
      <c r="R17" s="3"/>
      <c r="S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9"/>
  <sheetViews>
    <sheetView rightToLeft="1" workbookViewId="0">
      <selection activeCell="H52" sqref="H52"/>
    </sheetView>
  </sheetViews>
  <sheetFormatPr defaultRowHeight="24"/>
  <cols>
    <col min="1" max="1" width="4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I6" s="16" t="s">
        <v>148</v>
      </c>
      <c r="J6" s="16" t="s">
        <v>148</v>
      </c>
      <c r="K6" s="16" t="s">
        <v>148</v>
      </c>
      <c r="L6" s="16" t="s">
        <v>148</v>
      </c>
      <c r="M6" s="16" t="s">
        <v>148</v>
      </c>
      <c r="O6" s="16" t="s">
        <v>149</v>
      </c>
      <c r="P6" s="16" t="s">
        <v>149</v>
      </c>
      <c r="Q6" s="16" t="s">
        <v>149</v>
      </c>
      <c r="R6" s="16" t="s">
        <v>149</v>
      </c>
      <c r="S6" s="16" t="s">
        <v>149</v>
      </c>
    </row>
    <row r="7" spans="1:19" ht="24.75">
      <c r="A7" s="16" t="s">
        <v>3</v>
      </c>
      <c r="C7" s="16" t="s">
        <v>157</v>
      </c>
      <c r="E7" s="16" t="s">
        <v>158</v>
      </c>
      <c r="G7" s="16" t="s">
        <v>159</v>
      </c>
      <c r="I7" s="16" t="s">
        <v>160</v>
      </c>
      <c r="K7" s="16" t="s">
        <v>153</v>
      </c>
      <c r="M7" s="16" t="s">
        <v>161</v>
      </c>
      <c r="O7" s="16" t="s">
        <v>160</v>
      </c>
      <c r="Q7" s="16" t="s">
        <v>153</v>
      </c>
      <c r="S7" s="16" t="s">
        <v>161</v>
      </c>
    </row>
    <row r="8" spans="1:19">
      <c r="A8" s="1" t="s">
        <v>59</v>
      </c>
      <c r="C8" s="4" t="s">
        <v>162</v>
      </c>
      <c r="D8" s="4"/>
      <c r="E8" s="6">
        <v>1542857</v>
      </c>
      <c r="F8" s="4"/>
      <c r="G8" s="6">
        <v>1000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1542857000</v>
      </c>
      <c r="P8" s="4"/>
      <c r="Q8" s="6">
        <v>0</v>
      </c>
      <c r="R8" s="4"/>
      <c r="S8" s="6">
        <f>O8-Q8</f>
        <v>1542857000</v>
      </c>
    </row>
    <row r="9" spans="1:19">
      <c r="A9" s="1" t="s">
        <v>18</v>
      </c>
      <c r="C9" s="4" t="s">
        <v>163</v>
      </c>
      <c r="D9" s="4"/>
      <c r="E9" s="6">
        <v>10027181</v>
      </c>
      <c r="F9" s="4"/>
      <c r="G9" s="6">
        <v>125</v>
      </c>
      <c r="H9" s="4"/>
      <c r="I9" s="6">
        <v>0</v>
      </c>
      <c r="J9" s="4"/>
      <c r="K9" s="6">
        <v>0</v>
      </c>
      <c r="L9" s="4"/>
      <c r="M9" s="6">
        <f t="shared" ref="M9:M46" si="0">I9-K9</f>
        <v>0</v>
      </c>
      <c r="N9" s="4"/>
      <c r="O9" s="6">
        <v>1253397625</v>
      </c>
      <c r="P9" s="4"/>
      <c r="Q9" s="6">
        <v>0</v>
      </c>
      <c r="R9" s="4"/>
      <c r="S9" s="6">
        <f t="shared" ref="S9:S46" si="1">O9-Q9</f>
        <v>1253397625</v>
      </c>
    </row>
    <row r="10" spans="1:19">
      <c r="A10" s="1" t="s">
        <v>39</v>
      </c>
      <c r="C10" s="4" t="s">
        <v>164</v>
      </c>
      <c r="D10" s="4"/>
      <c r="E10" s="6">
        <v>3495236</v>
      </c>
      <c r="F10" s="4"/>
      <c r="G10" s="6">
        <v>2350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8213804600</v>
      </c>
      <c r="P10" s="4"/>
      <c r="Q10" s="6">
        <v>0</v>
      </c>
      <c r="R10" s="4"/>
      <c r="S10" s="6">
        <f t="shared" si="1"/>
        <v>8213804600</v>
      </c>
    </row>
    <row r="11" spans="1:19">
      <c r="A11" s="1" t="s">
        <v>26</v>
      </c>
      <c r="C11" s="4" t="s">
        <v>165</v>
      </c>
      <c r="D11" s="4"/>
      <c r="E11" s="6">
        <v>6065860</v>
      </c>
      <c r="F11" s="4"/>
      <c r="G11" s="6">
        <v>360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2183709600</v>
      </c>
      <c r="P11" s="4"/>
      <c r="Q11" s="6">
        <v>227748854</v>
      </c>
      <c r="R11" s="4"/>
      <c r="S11" s="6">
        <f t="shared" si="1"/>
        <v>1955960746</v>
      </c>
    </row>
    <row r="12" spans="1:19">
      <c r="A12" s="1" t="s">
        <v>54</v>
      </c>
      <c r="C12" s="4" t="s">
        <v>166</v>
      </c>
      <c r="D12" s="4"/>
      <c r="E12" s="6">
        <v>33243911</v>
      </c>
      <c r="F12" s="4"/>
      <c r="G12" s="6">
        <v>40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1329756440</v>
      </c>
      <c r="P12" s="4"/>
      <c r="Q12" s="6">
        <v>0</v>
      </c>
      <c r="R12" s="4"/>
      <c r="S12" s="6">
        <f t="shared" si="1"/>
        <v>1329756440</v>
      </c>
    </row>
    <row r="13" spans="1:19">
      <c r="A13" s="1" t="s">
        <v>27</v>
      </c>
      <c r="C13" s="4" t="s">
        <v>167</v>
      </c>
      <c r="D13" s="4"/>
      <c r="E13" s="6">
        <v>12719589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5087835600</v>
      </c>
      <c r="P13" s="4"/>
      <c r="Q13" s="6">
        <v>102439643</v>
      </c>
      <c r="R13" s="4"/>
      <c r="S13" s="6">
        <f t="shared" si="1"/>
        <v>4985395957</v>
      </c>
    </row>
    <row r="14" spans="1:19">
      <c r="A14" s="1" t="s">
        <v>63</v>
      </c>
      <c r="C14" s="4" t="s">
        <v>168</v>
      </c>
      <c r="D14" s="4"/>
      <c r="E14" s="6">
        <v>1085883</v>
      </c>
      <c r="F14" s="4"/>
      <c r="G14" s="6">
        <v>2400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2606119200</v>
      </c>
      <c r="P14" s="4"/>
      <c r="Q14" s="6">
        <v>190288069</v>
      </c>
      <c r="R14" s="4"/>
      <c r="S14" s="6">
        <f t="shared" si="1"/>
        <v>2415831131</v>
      </c>
    </row>
    <row r="15" spans="1:19">
      <c r="A15" s="1" t="s">
        <v>24</v>
      </c>
      <c r="C15" s="4" t="s">
        <v>167</v>
      </c>
      <c r="D15" s="4"/>
      <c r="E15" s="6">
        <v>978785</v>
      </c>
      <c r="F15" s="4"/>
      <c r="G15" s="6">
        <v>4500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4404532500</v>
      </c>
      <c r="P15" s="4"/>
      <c r="Q15" s="6">
        <v>0</v>
      </c>
      <c r="R15" s="4"/>
      <c r="S15" s="6">
        <f t="shared" si="1"/>
        <v>4404532500</v>
      </c>
    </row>
    <row r="16" spans="1:19">
      <c r="A16" s="1" t="s">
        <v>32</v>
      </c>
      <c r="C16" s="4" t="s">
        <v>169</v>
      </c>
      <c r="D16" s="4"/>
      <c r="E16" s="6">
        <v>3729388</v>
      </c>
      <c r="F16" s="4"/>
      <c r="G16" s="6">
        <v>1200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4475265600</v>
      </c>
      <c r="P16" s="4"/>
      <c r="Q16" s="6">
        <v>339893590</v>
      </c>
      <c r="R16" s="4"/>
      <c r="S16" s="6">
        <f t="shared" si="1"/>
        <v>4135372010</v>
      </c>
    </row>
    <row r="17" spans="1:19">
      <c r="A17" s="1" t="s">
        <v>30</v>
      </c>
      <c r="C17" s="4" t="s">
        <v>170</v>
      </c>
      <c r="D17" s="4"/>
      <c r="E17" s="6">
        <v>530917</v>
      </c>
      <c r="F17" s="4"/>
      <c r="G17" s="6">
        <v>6452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3425476484</v>
      </c>
      <c r="P17" s="4"/>
      <c r="Q17" s="6">
        <v>260162771</v>
      </c>
      <c r="R17" s="4"/>
      <c r="S17" s="6">
        <f t="shared" si="1"/>
        <v>3165313713</v>
      </c>
    </row>
    <row r="18" spans="1:19">
      <c r="A18" s="1" t="s">
        <v>60</v>
      </c>
      <c r="C18" s="4" t="s">
        <v>171</v>
      </c>
      <c r="D18" s="4"/>
      <c r="E18" s="6">
        <v>1639671</v>
      </c>
      <c r="F18" s="4"/>
      <c r="G18" s="6">
        <v>3135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5140368585</v>
      </c>
      <c r="P18" s="4"/>
      <c r="Q18" s="6">
        <v>103497354</v>
      </c>
      <c r="R18" s="4"/>
      <c r="S18" s="6">
        <f t="shared" si="1"/>
        <v>5036871231</v>
      </c>
    </row>
    <row r="19" spans="1:19">
      <c r="A19" s="1" t="s">
        <v>53</v>
      </c>
      <c r="C19" s="4" t="s">
        <v>172</v>
      </c>
      <c r="D19" s="4"/>
      <c r="E19" s="6">
        <v>1808414</v>
      </c>
      <c r="F19" s="4"/>
      <c r="G19" s="6">
        <v>550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994627700</v>
      </c>
      <c r="P19" s="4"/>
      <c r="Q19" s="6">
        <v>100992966</v>
      </c>
      <c r="R19" s="4"/>
      <c r="S19" s="6">
        <f t="shared" si="1"/>
        <v>893634734</v>
      </c>
    </row>
    <row r="20" spans="1:19">
      <c r="A20" s="1" t="s">
        <v>42</v>
      </c>
      <c r="C20" s="4" t="s">
        <v>173</v>
      </c>
      <c r="D20" s="4"/>
      <c r="E20" s="6">
        <v>2188098</v>
      </c>
      <c r="F20" s="4"/>
      <c r="G20" s="6">
        <v>4200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9190011600</v>
      </c>
      <c r="P20" s="4"/>
      <c r="Q20" s="6">
        <v>154714000</v>
      </c>
      <c r="R20" s="4"/>
      <c r="S20" s="6">
        <f t="shared" si="1"/>
        <v>9035297600</v>
      </c>
    </row>
    <row r="21" spans="1:19">
      <c r="A21" s="1" t="s">
        <v>20</v>
      </c>
      <c r="C21" s="4" t="s">
        <v>174</v>
      </c>
      <c r="D21" s="4"/>
      <c r="E21" s="6">
        <v>4594855</v>
      </c>
      <c r="F21" s="4"/>
      <c r="G21" s="6">
        <v>900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4135369500</v>
      </c>
      <c r="P21" s="4"/>
      <c r="Q21" s="6">
        <v>0</v>
      </c>
      <c r="R21" s="4"/>
      <c r="S21" s="6">
        <f t="shared" si="1"/>
        <v>4135369500</v>
      </c>
    </row>
    <row r="22" spans="1:19">
      <c r="A22" s="1" t="s">
        <v>50</v>
      </c>
      <c r="C22" s="4" t="s">
        <v>163</v>
      </c>
      <c r="D22" s="4"/>
      <c r="E22" s="6">
        <v>28883875</v>
      </c>
      <c r="F22" s="4"/>
      <c r="G22" s="6">
        <v>500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14441937500</v>
      </c>
      <c r="P22" s="4"/>
      <c r="Q22" s="6">
        <v>0</v>
      </c>
      <c r="R22" s="4"/>
      <c r="S22" s="6">
        <f t="shared" si="1"/>
        <v>14441937500</v>
      </c>
    </row>
    <row r="23" spans="1:19">
      <c r="A23" s="1" t="s">
        <v>47</v>
      </c>
      <c r="C23" s="4" t="s">
        <v>175</v>
      </c>
      <c r="D23" s="4"/>
      <c r="E23" s="6">
        <v>8564346</v>
      </c>
      <c r="F23" s="4"/>
      <c r="G23" s="6">
        <v>250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2141086500</v>
      </c>
      <c r="P23" s="4"/>
      <c r="Q23" s="6">
        <v>0</v>
      </c>
      <c r="R23" s="4"/>
      <c r="S23" s="6">
        <f t="shared" si="1"/>
        <v>2141086500</v>
      </c>
    </row>
    <row r="24" spans="1:19">
      <c r="A24" s="1" t="s">
        <v>48</v>
      </c>
      <c r="C24" s="4" t="s">
        <v>176</v>
      </c>
      <c r="D24" s="4"/>
      <c r="E24" s="6">
        <v>856476</v>
      </c>
      <c r="F24" s="4"/>
      <c r="G24" s="6">
        <v>300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256942800</v>
      </c>
      <c r="P24" s="4"/>
      <c r="Q24" s="6">
        <v>0</v>
      </c>
      <c r="R24" s="4"/>
      <c r="S24" s="6">
        <f t="shared" si="1"/>
        <v>256942800</v>
      </c>
    </row>
    <row r="25" spans="1:19">
      <c r="A25" s="1" t="s">
        <v>40</v>
      </c>
      <c r="C25" s="4" t="s">
        <v>177</v>
      </c>
      <c r="D25" s="4"/>
      <c r="E25" s="6">
        <v>2459911</v>
      </c>
      <c r="F25" s="4"/>
      <c r="G25" s="6">
        <v>2400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5903786400</v>
      </c>
      <c r="P25" s="4"/>
      <c r="Q25" s="6">
        <v>0</v>
      </c>
      <c r="R25" s="4"/>
      <c r="S25" s="6">
        <f t="shared" si="1"/>
        <v>5903786400</v>
      </c>
    </row>
    <row r="26" spans="1:19">
      <c r="A26" s="1" t="s">
        <v>17</v>
      </c>
      <c r="C26" s="4" t="s">
        <v>178</v>
      </c>
      <c r="D26" s="4"/>
      <c r="E26" s="6">
        <v>17855144</v>
      </c>
      <c r="F26" s="4"/>
      <c r="G26" s="6">
        <v>130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2321168720</v>
      </c>
      <c r="P26" s="4"/>
      <c r="Q26" s="6">
        <v>0</v>
      </c>
      <c r="R26" s="4"/>
      <c r="S26" s="6">
        <f t="shared" si="1"/>
        <v>2321168720</v>
      </c>
    </row>
    <row r="27" spans="1:19">
      <c r="A27" s="1" t="s">
        <v>16</v>
      </c>
      <c r="C27" s="4" t="s">
        <v>178</v>
      </c>
      <c r="D27" s="4"/>
      <c r="E27" s="6">
        <v>27681039</v>
      </c>
      <c r="F27" s="4"/>
      <c r="G27" s="6">
        <v>58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1605500262</v>
      </c>
      <c r="P27" s="4"/>
      <c r="Q27" s="6">
        <v>0</v>
      </c>
      <c r="R27" s="4"/>
      <c r="S27" s="6">
        <f t="shared" si="1"/>
        <v>1605500262</v>
      </c>
    </row>
    <row r="28" spans="1:19">
      <c r="A28" s="1" t="s">
        <v>25</v>
      </c>
      <c r="C28" s="4" t="s">
        <v>164</v>
      </c>
      <c r="D28" s="4"/>
      <c r="E28" s="6">
        <v>7622382</v>
      </c>
      <c r="F28" s="4"/>
      <c r="G28" s="6">
        <v>160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1219581120</v>
      </c>
      <c r="P28" s="4"/>
      <c r="Q28" s="6">
        <v>0</v>
      </c>
      <c r="R28" s="4"/>
      <c r="S28" s="6">
        <f t="shared" si="1"/>
        <v>1219581120</v>
      </c>
    </row>
    <row r="29" spans="1:19">
      <c r="A29" s="1" t="s">
        <v>21</v>
      </c>
      <c r="C29" s="4" t="s">
        <v>179</v>
      </c>
      <c r="D29" s="4"/>
      <c r="E29" s="6">
        <v>374022</v>
      </c>
      <c r="F29" s="4"/>
      <c r="G29" s="6">
        <v>10400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3889828800</v>
      </c>
      <c r="P29" s="4"/>
      <c r="Q29" s="6">
        <v>0</v>
      </c>
      <c r="R29" s="4"/>
      <c r="S29" s="6">
        <f t="shared" si="1"/>
        <v>3889828800</v>
      </c>
    </row>
    <row r="30" spans="1:19">
      <c r="A30" s="1" t="s">
        <v>180</v>
      </c>
      <c r="C30" s="4" t="s">
        <v>175</v>
      </c>
      <c r="D30" s="4"/>
      <c r="E30" s="6">
        <v>685669</v>
      </c>
      <c r="F30" s="4"/>
      <c r="G30" s="6">
        <v>5000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3428345000</v>
      </c>
      <c r="P30" s="4"/>
      <c r="Q30" s="6">
        <v>372555195</v>
      </c>
      <c r="R30" s="4"/>
      <c r="S30" s="6">
        <f t="shared" si="1"/>
        <v>3055789805</v>
      </c>
    </row>
    <row r="31" spans="1:19">
      <c r="A31" s="1" t="s">
        <v>57</v>
      </c>
      <c r="C31" s="4" t="s">
        <v>176</v>
      </c>
      <c r="D31" s="4"/>
      <c r="E31" s="6">
        <v>592357</v>
      </c>
      <c r="F31" s="4"/>
      <c r="G31" s="6">
        <v>11120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6587009840</v>
      </c>
      <c r="P31" s="4"/>
      <c r="Q31" s="6">
        <v>0</v>
      </c>
      <c r="R31" s="4"/>
      <c r="S31" s="6">
        <f t="shared" si="1"/>
        <v>6587009840</v>
      </c>
    </row>
    <row r="32" spans="1:19">
      <c r="A32" s="1" t="s">
        <v>58</v>
      </c>
      <c r="C32" s="4" t="s">
        <v>167</v>
      </c>
      <c r="D32" s="4"/>
      <c r="E32" s="6">
        <v>9133174</v>
      </c>
      <c r="F32" s="4"/>
      <c r="G32" s="6">
        <v>600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5479904400</v>
      </c>
      <c r="P32" s="4"/>
      <c r="Q32" s="6">
        <v>0</v>
      </c>
      <c r="R32" s="4"/>
      <c r="S32" s="6">
        <f t="shared" si="1"/>
        <v>5479904400</v>
      </c>
    </row>
    <row r="33" spans="1:19">
      <c r="A33" s="1" t="s">
        <v>43</v>
      </c>
      <c r="C33" s="4" t="s">
        <v>181</v>
      </c>
      <c r="D33" s="4"/>
      <c r="E33" s="6">
        <v>1425518</v>
      </c>
      <c r="F33" s="4"/>
      <c r="G33" s="6">
        <v>2640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3763367520</v>
      </c>
      <c r="P33" s="4"/>
      <c r="Q33" s="6">
        <v>0</v>
      </c>
      <c r="R33" s="4"/>
      <c r="S33" s="6">
        <f t="shared" si="1"/>
        <v>3763367520</v>
      </c>
    </row>
    <row r="34" spans="1:19">
      <c r="A34" s="1" t="s">
        <v>31</v>
      </c>
      <c r="C34" s="4" t="s">
        <v>163</v>
      </c>
      <c r="D34" s="4"/>
      <c r="E34" s="6">
        <v>1091408</v>
      </c>
      <c r="F34" s="4"/>
      <c r="G34" s="6">
        <v>2211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2413103088</v>
      </c>
      <c r="P34" s="4"/>
      <c r="Q34" s="6">
        <v>263542070</v>
      </c>
      <c r="R34" s="4"/>
      <c r="S34" s="6">
        <f t="shared" si="1"/>
        <v>2149561018</v>
      </c>
    </row>
    <row r="35" spans="1:19">
      <c r="A35" s="1" t="s">
        <v>51</v>
      </c>
      <c r="C35" s="4" t="s">
        <v>178</v>
      </c>
      <c r="D35" s="4"/>
      <c r="E35" s="6">
        <v>4020453</v>
      </c>
      <c r="F35" s="4"/>
      <c r="G35" s="6">
        <v>690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2774112570</v>
      </c>
      <c r="P35" s="4"/>
      <c r="Q35" s="6">
        <v>0</v>
      </c>
      <c r="R35" s="4"/>
      <c r="S35" s="6">
        <f t="shared" si="1"/>
        <v>2774112570</v>
      </c>
    </row>
    <row r="36" spans="1:19">
      <c r="A36" s="1" t="s">
        <v>182</v>
      </c>
      <c r="C36" s="4" t="s">
        <v>183</v>
      </c>
      <c r="D36" s="4"/>
      <c r="E36" s="6">
        <v>760339</v>
      </c>
      <c r="F36" s="4"/>
      <c r="G36" s="6">
        <v>300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228101700</v>
      </c>
      <c r="P36" s="4"/>
      <c r="Q36" s="6">
        <v>0</v>
      </c>
      <c r="R36" s="4"/>
      <c r="S36" s="6">
        <f t="shared" si="1"/>
        <v>228101700</v>
      </c>
    </row>
    <row r="37" spans="1:19">
      <c r="A37" s="1" t="s">
        <v>19</v>
      </c>
      <c r="C37" s="4" t="s">
        <v>184</v>
      </c>
      <c r="D37" s="4"/>
      <c r="E37" s="6">
        <v>31027624</v>
      </c>
      <c r="F37" s="4"/>
      <c r="G37" s="6">
        <v>427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5484227448</v>
      </c>
      <c r="P37" s="4"/>
      <c r="Q37" s="6">
        <v>0</v>
      </c>
      <c r="R37" s="4"/>
      <c r="S37" s="6">
        <f t="shared" si="1"/>
        <v>5484227448</v>
      </c>
    </row>
    <row r="38" spans="1:19">
      <c r="A38" s="1" t="s">
        <v>45</v>
      </c>
      <c r="C38" s="4" t="s">
        <v>175</v>
      </c>
      <c r="D38" s="4"/>
      <c r="E38" s="6">
        <v>2385410</v>
      </c>
      <c r="F38" s="4"/>
      <c r="G38" s="6">
        <v>3300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7871853000</v>
      </c>
      <c r="P38" s="4"/>
      <c r="Q38" s="6">
        <v>0</v>
      </c>
      <c r="R38" s="4"/>
      <c r="S38" s="6">
        <f t="shared" si="1"/>
        <v>7871853000</v>
      </c>
    </row>
    <row r="39" spans="1:19">
      <c r="A39" s="1" t="s">
        <v>56</v>
      </c>
      <c r="C39" s="4" t="s">
        <v>185</v>
      </c>
      <c r="D39" s="4"/>
      <c r="E39" s="6">
        <v>3574351</v>
      </c>
      <c r="F39" s="4"/>
      <c r="G39" s="6">
        <v>750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2680763250</v>
      </c>
      <c r="P39" s="4"/>
      <c r="Q39" s="6">
        <v>155657221</v>
      </c>
      <c r="R39" s="4"/>
      <c r="S39" s="6">
        <f t="shared" si="1"/>
        <v>2525106029</v>
      </c>
    </row>
    <row r="40" spans="1:19">
      <c r="A40" s="1" t="s">
        <v>37</v>
      </c>
      <c r="C40" s="4" t="s">
        <v>186</v>
      </c>
      <c r="D40" s="4"/>
      <c r="E40" s="6">
        <v>9163348</v>
      </c>
      <c r="F40" s="4"/>
      <c r="G40" s="6">
        <v>550</v>
      </c>
      <c r="H40" s="4"/>
      <c r="I40" s="6">
        <v>5039841400</v>
      </c>
      <c r="J40" s="4"/>
      <c r="K40" s="6">
        <v>192563110</v>
      </c>
      <c r="L40" s="4"/>
      <c r="M40" s="6">
        <f t="shared" si="0"/>
        <v>4847278290</v>
      </c>
      <c r="N40" s="4"/>
      <c r="O40" s="6">
        <v>5039841400</v>
      </c>
      <c r="P40" s="4"/>
      <c r="Q40" s="6">
        <v>192563110</v>
      </c>
      <c r="R40" s="4"/>
      <c r="S40" s="6">
        <f t="shared" si="1"/>
        <v>4847278290</v>
      </c>
    </row>
    <row r="41" spans="1:19">
      <c r="A41" s="1" t="s">
        <v>35</v>
      </c>
      <c r="C41" s="4" t="s">
        <v>187</v>
      </c>
      <c r="D41" s="4"/>
      <c r="E41" s="6">
        <v>2198964</v>
      </c>
      <c r="F41" s="4"/>
      <c r="G41" s="6">
        <v>1000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2198964000</v>
      </c>
      <c r="P41" s="4"/>
      <c r="Q41" s="6">
        <v>0</v>
      </c>
      <c r="R41" s="4"/>
      <c r="S41" s="6">
        <f t="shared" si="1"/>
        <v>2198964000</v>
      </c>
    </row>
    <row r="42" spans="1:19">
      <c r="A42" s="1" t="s">
        <v>22</v>
      </c>
      <c r="C42" s="4" t="s">
        <v>188</v>
      </c>
      <c r="D42" s="4"/>
      <c r="E42" s="6">
        <v>1010259</v>
      </c>
      <c r="F42" s="4"/>
      <c r="G42" s="6">
        <v>5600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5657450400</v>
      </c>
      <c r="P42" s="4"/>
      <c r="Q42" s="6">
        <v>0</v>
      </c>
      <c r="R42" s="4"/>
      <c r="S42" s="6">
        <f t="shared" si="1"/>
        <v>5657450400</v>
      </c>
    </row>
    <row r="43" spans="1:19">
      <c r="A43" s="1" t="s">
        <v>33</v>
      </c>
      <c r="C43" s="4" t="s">
        <v>189</v>
      </c>
      <c r="D43" s="4"/>
      <c r="E43" s="6">
        <v>3790276</v>
      </c>
      <c r="F43" s="4"/>
      <c r="G43" s="6">
        <v>2550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9665203800</v>
      </c>
      <c r="P43" s="4"/>
      <c r="Q43" s="6">
        <v>117708842</v>
      </c>
      <c r="R43" s="4"/>
      <c r="S43" s="6">
        <f t="shared" si="1"/>
        <v>9547494958</v>
      </c>
    </row>
    <row r="44" spans="1:19">
      <c r="A44" s="1" t="s">
        <v>46</v>
      </c>
      <c r="C44" s="4" t="s">
        <v>190</v>
      </c>
      <c r="D44" s="4"/>
      <c r="E44" s="6">
        <v>2878260</v>
      </c>
      <c r="F44" s="4"/>
      <c r="G44" s="6">
        <v>800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2302608000</v>
      </c>
      <c r="P44" s="4"/>
      <c r="Q44" s="6">
        <v>1576049</v>
      </c>
      <c r="R44" s="4"/>
      <c r="S44" s="6">
        <f t="shared" si="1"/>
        <v>2301031951</v>
      </c>
    </row>
    <row r="45" spans="1:19">
      <c r="A45" s="1" t="s">
        <v>44</v>
      </c>
      <c r="C45" s="4" t="s">
        <v>191</v>
      </c>
      <c r="D45" s="4"/>
      <c r="E45" s="6">
        <v>2464732</v>
      </c>
      <c r="F45" s="4"/>
      <c r="G45" s="6">
        <v>4327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10664895364</v>
      </c>
      <c r="P45" s="4"/>
      <c r="Q45" s="6">
        <v>612766745</v>
      </c>
      <c r="R45" s="4"/>
      <c r="S45" s="6">
        <f t="shared" si="1"/>
        <v>10052128619</v>
      </c>
    </row>
    <row r="46" spans="1:19">
      <c r="A46" s="1" t="s">
        <v>228</v>
      </c>
      <c r="C46" s="4" t="s">
        <v>227</v>
      </c>
      <c r="D46" s="4"/>
      <c r="E46" s="6">
        <v>0</v>
      </c>
      <c r="F46" s="4"/>
      <c r="G46" s="6">
        <v>0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8665997683</v>
      </c>
      <c r="P46" s="4"/>
      <c r="Q46" s="6">
        <v>0</v>
      </c>
      <c r="R46" s="4"/>
      <c r="S46" s="6">
        <f t="shared" si="1"/>
        <v>8665997683</v>
      </c>
    </row>
    <row r="47" spans="1:19" ht="24.75" thickBot="1">
      <c r="C47" s="4"/>
      <c r="D47" s="4"/>
      <c r="E47" s="4"/>
      <c r="F47" s="4"/>
      <c r="G47" s="4"/>
      <c r="H47" s="4"/>
      <c r="I47" s="11">
        <f>SUM(I8:I46)</f>
        <v>5039841400</v>
      </c>
      <c r="J47" s="4"/>
      <c r="K47" s="11">
        <f>SUM(K8:K46)</f>
        <v>192563110</v>
      </c>
      <c r="L47" s="4"/>
      <c r="M47" s="11">
        <f>SUM(M8:M46)</f>
        <v>4847278290</v>
      </c>
      <c r="N47" s="4"/>
      <c r="O47" s="11">
        <f>SUM(O8:O46)</f>
        <v>170668712599</v>
      </c>
      <c r="P47" s="4"/>
      <c r="Q47" s="11">
        <f>SUM(Q8:Q46)</f>
        <v>3196106479</v>
      </c>
      <c r="R47" s="4"/>
      <c r="S47" s="11">
        <f>SUM(S8:S46)</f>
        <v>167472606120</v>
      </c>
    </row>
    <row r="48" spans="1:19" ht="24.75" thickTop="1">
      <c r="O48" s="3"/>
    </row>
    <row r="49" spans="15:15">
      <c r="O4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0"/>
  <sheetViews>
    <sheetView rightToLeft="1" workbookViewId="0">
      <selection activeCell="I78" sqref="I78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148</v>
      </c>
      <c r="D6" s="16" t="s">
        <v>148</v>
      </c>
      <c r="E6" s="16" t="s">
        <v>148</v>
      </c>
      <c r="F6" s="16" t="s">
        <v>148</v>
      </c>
      <c r="G6" s="16" t="s">
        <v>148</v>
      </c>
      <c r="H6" s="16" t="s">
        <v>148</v>
      </c>
      <c r="I6" s="16" t="s">
        <v>148</v>
      </c>
      <c r="K6" s="16" t="s">
        <v>149</v>
      </c>
      <c r="L6" s="16" t="s">
        <v>149</v>
      </c>
      <c r="M6" s="16" t="s">
        <v>149</v>
      </c>
      <c r="N6" s="16" t="s">
        <v>149</v>
      </c>
      <c r="O6" s="16" t="s">
        <v>149</v>
      </c>
      <c r="P6" s="16" t="s">
        <v>149</v>
      </c>
      <c r="Q6" s="16" t="s">
        <v>149</v>
      </c>
    </row>
    <row r="7" spans="1:17" ht="24.75">
      <c r="A7" s="16" t="s">
        <v>3</v>
      </c>
      <c r="C7" s="16" t="s">
        <v>7</v>
      </c>
      <c r="E7" s="16" t="s">
        <v>192</v>
      </c>
      <c r="G7" s="16" t="s">
        <v>193</v>
      </c>
      <c r="I7" s="16" t="s">
        <v>194</v>
      </c>
      <c r="K7" s="16" t="s">
        <v>7</v>
      </c>
      <c r="M7" s="16" t="s">
        <v>192</v>
      </c>
      <c r="O7" s="16" t="s">
        <v>193</v>
      </c>
      <c r="Q7" s="16" t="s">
        <v>194</v>
      </c>
    </row>
    <row r="8" spans="1:17">
      <c r="A8" s="1" t="s">
        <v>27</v>
      </c>
      <c r="C8" s="7">
        <v>7218002</v>
      </c>
      <c r="D8" s="7"/>
      <c r="E8" s="7">
        <v>34533539176</v>
      </c>
      <c r="F8" s="7"/>
      <c r="G8" s="7">
        <v>24193123014</v>
      </c>
      <c r="H8" s="7"/>
      <c r="I8" s="7">
        <f>E8-G8</f>
        <v>10340416162</v>
      </c>
      <c r="J8" s="7"/>
      <c r="K8" s="7">
        <v>7218002</v>
      </c>
      <c r="L8" s="7"/>
      <c r="M8" s="7">
        <v>34533539176</v>
      </c>
      <c r="N8" s="7"/>
      <c r="O8" s="7">
        <v>44844093331</v>
      </c>
      <c r="P8" s="7"/>
      <c r="Q8" s="7">
        <f>M8-O8</f>
        <v>-10310554155</v>
      </c>
    </row>
    <row r="9" spans="1:17">
      <c r="A9" s="1" t="s">
        <v>29</v>
      </c>
      <c r="C9" s="7">
        <v>712850</v>
      </c>
      <c r="D9" s="7"/>
      <c r="E9" s="7">
        <v>2324944627</v>
      </c>
      <c r="F9" s="7"/>
      <c r="G9" s="7">
        <v>1885607331</v>
      </c>
      <c r="H9" s="7"/>
      <c r="I9" s="7">
        <f t="shared" ref="I9:I72" si="0">E9-G9</f>
        <v>439337296</v>
      </c>
      <c r="J9" s="7"/>
      <c r="K9" s="7">
        <v>712850</v>
      </c>
      <c r="L9" s="7"/>
      <c r="M9" s="7">
        <v>2324944627</v>
      </c>
      <c r="N9" s="7"/>
      <c r="O9" s="7">
        <v>807659050</v>
      </c>
      <c r="P9" s="7"/>
      <c r="Q9" s="7">
        <f t="shared" ref="Q9:Q72" si="1">M9-O9</f>
        <v>1517285577</v>
      </c>
    </row>
    <row r="10" spans="1:17">
      <c r="A10" s="1" t="s">
        <v>18</v>
      </c>
      <c r="C10" s="7">
        <v>10027181</v>
      </c>
      <c r="D10" s="7"/>
      <c r="E10" s="7">
        <v>58509338132</v>
      </c>
      <c r="F10" s="7"/>
      <c r="G10" s="7">
        <v>48442143667</v>
      </c>
      <c r="H10" s="7"/>
      <c r="I10" s="7">
        <f t="shared" si="0"/>
        <v>10067194465</v>
      </c>
      <c r="J10" s="7"/>
      <c r="K10" s="7">
        <v>10027181</v>
      </c>
      <c r="L10" s="7"/>
      <c r="M10" s="7">
        <v>58509338132</v>
      </c>
      <c r="N10" s="7"/>
      <c r="O10" s="7">
        <v>39152415707</v>
      </c>
      <c r="P10" s="7"/>
      <c r="Q10" s="7">
        <f t="shared" si="1"/>
        <v>19356922425</v>
      </c>
    </row>
    <row r="11" spans="1:17">
      <c r="A11" s="1" t="s">
        <v>47</v>
      </c>
      <c r="C11" s="7">
        <v>8564346</v>
      </c>
      <c r="D11" s="7"/>
      <c r="E11" s="7">
        <v>28732684976</v>
      </c>
      <c r="F11" s="7"/>
      <c r="G11" s="7">
        <v>26136101593</v>
      </c>
      <c r="H11" s="7"/>
      <c r="I11" s="7">
        <f t="shared" si="0"/>
        <v>2596583383</v>
      </c>
      <c r="J11" s="7"/>
      <c r="K11" s="7">
        <v>8564346</v>
      </c>
      <c r="L11" s="7"/>
      <c r="M11" s="7">
        <v>28732684976</v>
      </c>
      <c r="N11" s="7"/>
      <c r="O11" s="7">
        <v>34581382948</v>
      </c>
      <c r="P11" s="7"/>
      <c r="Q11" s="7">
        <f t="shared" si="1"/>
        <v>-5848697972</v>
      </c>
    </row>
    <row r="12" spans="1:17">
      <c r="A12" s="1" t="s">
        <v>21</v>
      </c>
      <c r="C12" s="7">
        <v>342055</v>
      </c>
      <c r="D12" s="7"/>
      <c r="E12" s="7">
        <v>24889447365</v>
      </c>
      <c r="F12" s="7"/>
      <c r="G12" s="7">
        <v>24295693494</v>
      </c>
      <c r="H12" s="7"/>
      <c r="I12" s="7">
        <f t="shared" si="0"/>
        <v>593753871</v>
      </c>
      <c r="J12" s="7"/>
      <c r="K12" s="7">
        <v>342055</v>
      </c>
      <c r="L12" s="7"/>
      <c r="M12" s="7">
        <v>24889447365</v>
      </c>
      <c r="N12" s="7"/>
      <c r="O12" s="7">
        <v>29054689579</v>
      </c>
      <c r="P12" s="7"/>
      <c r="Q12" s="7">
        <f t="shared" si="1"/>
        <v>-4165242214</v>
      </c>
    </row>
    <row r="13" spans="1:17">
      <c r="A13" s="1" t="s">
        <v>39</v>
      </c>
      <c r="C13" s="7">
        <v>3495236</v>
      </c>
      <c r="D13" s="7"/>
      <c r="E13" s="7">
        <v>54930886057</v>
      </c>
      <c r="F13" s="7"/>
      <c r="G13" s="7">
        <v>52950455629</v>
      </c>
      <c r="H13" s="7"/>
      <c r="I13" s="7">
        <f t="shared" si="0"/>
        <v>1980430428</v>
      </c>
      <c r="J13" s="7"/>
      <c r="K13" s="7">
        <v>3495236</v>
      </c>
      <c r="L13" s="7"/>
      <c r="M13" s="7">
        <v>54930886057</v>
      </c>
      <c r="N13" s="7"/>
      <c r="O13" s="7">
        <v>64172894716</v>
      </c>
      <c r="P13" s="7"/>
      <c r="Q13" s="7">
        <f t="shared" si="1"/>
        <v>-9242008659</v>
      </c>
    </row>
    <row r="14" spans="1:17">
      <c r="A14" s="1" t="s">
        <v>42</v>
      </c>
      <c r="C14" s="7">
        <v>2159716</v>
      </c>
      <c r="D14" s="7"/>
      <c r="E14" s="7">
        <v>74023928984</v>
      </c>
      <c r="F14" s="7"/>
      <c r="G14" s="7">
        <v>63061039252</v>
      </c>
      <c r="H14" s="7"/>
      <c r="I14" s="7">
        <f t="shared" si="0"/>
        <v>10962889732</v>
      </c>
      <c r="J14" s="7"/>
      <c r="K14" s="7">
        <v>2159716</v>
      </c>
      <c r="L14" s="7"/>
      <c r="M14" s="7">
        <v>74023928984</v>
      </c>
      <c r="N14" s="7"/>
      <c r="O14" s="7">
        <v>69801488316</v>
      </c>
      <c r="P14" s="7"/>
      <c r="Q14" s="7">
        <f t="shared" si="1"/>
        <v>4222440668</v>
      </c>
    </row>
    <row r="15" spans="1:17">
      <c r="A15" s="1" t="s">
        <v>51</v>
      </c>
      <c r="C15" s="7">
        <v>4020453</v>
      </c>
      <c r="D15" s="7"/>
      <c r="E15" s="7">
        <v>44241601542</v>
      </c>
      <c r="F15" s="7"/>
      <c r="G15" s="7">
        <v>41883648072</v>
      </c>
      <c r="H15" s="7"/>
      <c r="I15" s="7">
        <f t="shared" si="0"/>
        <v>2357953470</v>
      </c>
      <c r="J15" s="7"/>
      <c r="K15" s="7">
        <v>4020453</v>
      </c>
      <c r="L15" s="7"/>
      <c r="M15" s="7">
        <v>44241601542</v>
      </c>
      <c r="N15" s="7"/>
      <c r="O15" s="7">
        <v>46879312319</v>
      </c>
      <c r="P15" s="7"/>
      <c r="Q15" s="7">
        <f t="shared" si="1"/>
        <v>-2637710777</v>
      </c>
    </row>
    <row r="16" spans="1:17">
      <c r="A16" s="1" t="s">
        <v>23</v>
      </c>
      <c r="C16" s="7">
        <v>2270802</v>
      </c>
      <c r="D16" s="7"/>
      <c r="E16" s="7">
        <v>33949652550</v>
      </c>
      <c r="F16" s="7"/>
      <c r="G16" s="7">
        <v>32504986484</v>
      </c>
      <c r="H16" s="7"/>
      <c r="I16" s="7">
        <f t="shared" si="0"/>
        <v>1444666066</v>
      </c>
      <c r="J16" s="7"/>
      <c r="K16" s="7">
        <v>2270802</v>
      </c>
      <c r="L16" s="7"/>
      <c r="M16" s="7">
        <v>33949652550</v>
      </c>
      <c r="N16" s="7"/>
      <c r="O16" s="7">
        <v>37250744738</v>
      </c>
      <c r="P16" s="7"/>
      <c r="Q16" s="7">
        <f t="shared" si="1"/>
        <v>-3301092188</v>
      </c>
    </row>
    <row r="17" spans="1:17">
      <c r="A17" s="1" t="s">
        <v>35</v>
      </c>
      <c r="C17" s="7">
        <v>2321441</v>
      </c>
      <c r="D17" s="7"/>
      <c r="E17" s="7">
        <v>66782766649</v>
      </c>
      <c r="F17" s="7"/>
      <c r="G17" s="7">
        <v>61999476228</v>
      </c>
      <c r="H17" s="7"/>
      <c r="I17" s="7">
        <f t="shared" si="0"/>
        <v>4783290421</v>
      </c>
      <c r="J17" s="7"/>
      <c r="K17" s="7">
        <v>2321441</v>
      </c>
      <c r="L17" s="7"/>
      <c r="M17" s="7">
        <v>66782766649</v>
      </c>
      <c r="N17" s="7"/>
      <c r="O17" s="7">
        <v>62720866003</v>
      </c>
      <c r="P17" s="7"/>
      <c r="Q17" s="7">
        <f t="shared" si="1"/>
        <v>4061900646</v>
      </c>
    </row>
    <row r="18" spans="1:17">
      <c r="A18" s="1" t="s">
        <v>48</v>
      </c>
      <c r="C18" s="7">
        <v>856476</v>
      </c>
      <c r="D18" s="7"/>
      <c r="E18" s="7">
        <v>10105880217</v>
      </c>
      <c r="F18" s="7"/>
      <c r="G18" s="7">
        <v>9944118023</v>
      </c>
      <c r="H18" s="7"/>
      <c r="I18" s="7">
        <f t="shared" si="0"/>
        <v>161762194</v>
      </c>
      <c r="J18" s="7"/>
      <c r="K18" s="7">
        <v>856476</v>
      </c>
      <c r="L18" s="7"/>
      <c r="M18" s="7">
        <v>10105880217</v>
      </c>
      <c r="N18" s="7"/>
      <c r="O18" s="7">
        <v>10863608389</v>
      </c>
      <c r="P18" s="7"/>
      <c r="Q18" s="7">
        <f t="shared" si="1"/>
        <v>-757728172</v>
      </c>
    </row>
    <row r="19" spans="1:17">
      <c r="A19" s="1" t="s">
        <v>63</v>
      </c>
      <c r="C19" s="7">
        <v>1085883</v>
      </c>
      <c r="D19" s="7"/>
      <c r="E19" s="7">
        <v>35448218353</v>
      </c>
      <c r="F19" s="7"/>
      <c r="G19" s="7">
        <v>34422767457</v>
      </c>
      <c r="H19" s="7"/>
      <c r="I19" s="7">
        <f t="shared" si="0"/>
        <v>1025450896</v>
      </c>
      <c r="J19" s="7"/>
      <c r="K19" s="7">
        <v>1085883</v>
      </c>
      <c r="L19" s="7"/>
      <c r="M19" s="7">
        <v>35448218353</v>
      </c>
      <c r="N19" s="7"/>
      <c r="O19" s="7">
        <v>37941683168</v>
      </c>
      <c r="P19" s="7"/>
      <c r="Q19" s="7">
        <f t="shared" si="1"/>
        <v>-2493464815</v>
      </c>
    </row>
    <row r="20" spans="1:17">
      <c r="A20" s="1" t="s">
        <v>61</v>
      </c>
      <c r="C20" s="7">
        <v>5601819</v>
      </c>
      <c r="D20" s="7"/>
      <c r="E20" s="7">
        <v>60919260655</v>
      </c>
      <c r="F20" s="7"/>
      <c r="G20" s="7">
        <v>62756861754</v>
      </c>
      <c r="H20" s="7"/>
      <c r="I20" s="7">
        <f t="shared" si="0"/>
        <v>-1837601099</v>
      </c>
      <c r="J20" s="7"/>
      <c r="K20" s="7">
        <v>5601819</v>
      </c>
      <c r="L20" s="7"/>
      <c r="M20" s="7">
        <v>60919260655</v>
      </c>
      <c r="N20" s="7"/>
      <c r="O20" s="7">
        <v>59249520148</v>
      </c>
      <c r="P20" s="7"/>
      <c r="Q20" s="7">
        <f t="shared" si="1"/>
        <v>1669740507</v>
      </c>
    </row>
    <row r="21" spans="1:17">
      <c r="A21" s="1" t="s">
        <v>55</v>
      </c>
      <c r="C21" s="7">
        <v>3378632</v>
      </c>
      <c r="D21" s="7"/>
      <c r="E21" s="7">
        <v>133400777424</v>
      </c>
      <c r="F21" s="7"/>
      <c r="G21" s="7">
        <v>106734056056</v>
      </c>
      <c r="H21" s="7"/>
      <c r="I21" s="7">
        <f t="shared" si="0"/>
        <v>26666721368</v>
      </c>
      <c r="J21" s="7"/>
      <c r="K21" s="7">
        <v>3378632</v>
      </c>
      <c r="L21" s="7"/>
      <c r="M21" s="7">
        <v>133400777424</v>
      </c>
      <c r="N21" s="7"/>
      <c r="O21" s="7">
        <v>111465135010</v>
      </c>
      <c r="P21" s="7"/>
      <c r="Q21" s="7">
        <f t="shared" si="1"/>
        <v>21935642414</v>
      </c>
    </row>
    <row r="22" spans="1:17">
      <c r="A22" s="1" t="s">
        <v>57</v>
      </c>
      <c r="C22" s="7">
        <v>406859</v>
      </c>
      <c r="D22" s="7"/>
      <c r="E22" s="7">
        <v>33548147773</v>
      </c>
      <c r="F22" s="7"/>
      <c r="G22" s="7">
        <v>32235198853</v>
      </c>
      <c r="H22" s="7"/>
      <c r="I22" s="7">
        <f t="shared" si="0"/>
        <v>1312948920</v>
      </c>
      <c r="J22" s="7"/>
      <c r="K22" s="7">
        <v>406859</v>
      </c>
      <c r="L22" s="7"/>
      <c r="M22" s="7">
        <v>33548147773</v>
      </c>
      <c r="N22" s="7"/>
      <c r="O22" s="7">
        <v>32617939959</v>
      </c>
      <c r="P22" s="7"/>
      <c r="Q22" s="7">
        <f t="shared" si="1"/>
        <v>930207814</v>
      </c>
    </row>
    <row r="23" spans="1:17">
      <c r="A23" s="1" t="s">
        <v>44</v>
      </c>
      <c r="C23" s="7">
        <v>1904551</v>
      </c>
      <c r="D23" s="7"/>
      <c r="E23" s="7">
        <v>80935108896</v>
      </c>
      <c r="F23" s="7"/>
      <c r="G23" s="7">
        <v>78679172704</v>
      </c>
      <c r="H23" s="7"/>
      <c r="I23" s="7">
        <f t="shared" si="0"/>
        <v>2255936192</v>
      </c>
      <c r="J23" s="7"/>
      <c r="K23" s="7">
        <v>1904551</v>
      </c>
      <c r="L23" s="7"/>
      <c r="M23" s="7">
        <v>80935108896</v>
      </c>
      <c r="N23" s="7"/>
      <c r="O23" s="7">
        <v>114539744741</v>
      </c>
      <c r="P23" s="7"/>
      <c r="Q23" s="7">
        <f t="shared" si="1"/>
        <v>-33604635845</v>
      </c>
    </row>
    <row r="24" spans="1:17">
      <c r="A24" s="1" t="s">
        <v>40</v>
      </c>
      <c r="C24" s="7">
        <v>2264614</v>
      </c>
      <c r="D24" s="7"/>
      <c r="E24" s="7">
        <v>54680179589</v>
      </c>
      <c r="F24" s="7"/>
      <c r="G24" s="7">
        <v>45585575820</v>
      </c>
      <c r="H24" s="7"/>
      <c r="I24" s="7">
        <f t="shared" si="0"/>
        <v>9094603769</v>
      </c>
      <c r="J24" s="7"/>
      <c r="K24" s="7">
        <v>2264614</v>
      </c>
      <c r="L24" s="7"/>
      <c r="M24" s="7">
        <v>54680179589</v>
      </c>
      <c r="N24" s="7"/>
      <c r="O24" s="7">
        <v>52539659180</v>
      </c>
      <c r="P24" s="7"/>
      <c r="Q24" s="7">
        <f t="shared" si="1"/>
        <v>2140520409</v>
      </c>
    </row>
    <row r="25" spans="1:17">
      <c r="A25" s="1" t="s">
        <v>30</v>
      </c>
      <c r="C25" s="7">
        <v>1256254</v>
      </c>
      <c r="D25" s="7"/>
      <c r="E25" s="7">
        <v>23739294278</v>
      </c>
      <c r="F25" s="7"/>
      <c r="G25" s="7">
        <v>23327197112</v>
      </c>
      <c r="H25" s="7"/>
      <c r="I25" s="7">
        <f t="shared" si="0"/>
        <v>412097166</v>
      </c>
      <c r="J25" s="7"/>
      <c r="K25" s="7">
        <v>1256254</v>
      </c>
      <c r="L25" s="7"/>
      <c r="M25" s="7">
        <v>23739294278</v>
      </c>
      <c r="N25" s="7"/>
      <c r="O25" s="7">
        <v>21851491495</v>
      </c>
      <c r="P25" s="7"/>
      <c r="Q25" s="7">
        <f t="shared" si="1"/>
        <v>1887802783</v>
      </c>
    </row>
    <row r="26" spans="1:17">
      <c r="A26" s="1" t="s">
        <v>20</v>
      </c>
      <c r="C26" s="7">
        <v>11223453</v>
      </c>
      <c r="D26" s="7"/>
      <c r="E26" s="7">
        <v>96393658648</v>
      </c>
      <c r="F26" s="7"/>
      <c r="G26" s="7">
        <v>82715382571</v>
      </c>
      <c r="H26" s="7"/>
      <c r="I26" s="7">
        <f t="shared" si="0"/>
        <v>13678276077</v>
      </c>
      <c r="J26" s="7"/>
      <c r="K26" s="7">
        <v>11223453</v>
      </c>
      <c r="L26" s="7"/>
      <c r="M26" s="7">
        <v>96393658648</v>
      </c>
      <c r="N26" s="7"/>
      <c r="O26" s="7">
        <v>86826614367</v>
      </c>
      <c r="P26" s="7"/>
      <c r="Q26" s="7">
        <f t="shared" si="1"/>
        <v>9567044281</v>
      </c>
    </row>
    <row r="27" spans="1:17">
      <c r="A27" s="1" t="s">
        <v>36</v>
      </c>
      <c r="C27" s="7">
        <v>14619936</v>
      </c>
      <c r="D27" s="7"/>
      <c r="E27" s="7">
        <v>19139891700</v>
      </c>
      <c r="F27" s="7"/>
      <c r="G27" s="7">
        <v>16829153066</v>
      </c>
      <c r="H27" s="7"/>
      <c r="I27" s="7">
        <f t="shared" si="0"/>
        <v>2310738634</v>
      </c>
      <c r="J27" s="7"/>
      <c r="K27" s="7">
        <v>14619936</v>
      </c>
      <c r="L27" s="7"/>
      <c r="M27" s="7">
        <v>19139891700</v>
      </c>
      <c r="N27" s="7"/>
      <c r="O27" s="7">
        <v>18805633909</v>
      </c>
      <c r="P27" s="7"/>
      <c r="Q27" s="7">
        <f t="shared" si="1"/>
        <v>334257791</v>
      </c>
    </row>
    <row r="28" spans="1:17">
      <c r="A28" s="1" t="s">
        <v>58</v>
      </c>
      <c r="C28" s="7">
        <v>9133174</v>
      </c>
      <c r="D28" s="7"/>
      <c r="E28" s="7">
        <v>45938887970</v>
      </c>
      <c r="F28" s="7"/>
      <c r="G28" s="7">
        <v>42243803503</v>
      </c>
      <c r="H28" s="7"/>
      <c r="I28" s="7">
        <f t="shared" si="0"/>
        <v>3695084467</v>
      </c>
      <c r="J28" s="7"/>
      <c r="K28" s="7">
        <v>9133174</v>
      </c>
      <c r="L28" s="7"/>
      <c r="M28" s="7">
        <v>45938887970</v>
      </c>
      <c r="N28" s="7"/>
      <c r="O28" s="7">
        <v>49016611887</v>
      </c>
      <c r="P28" s="7"/>
      <c r="Q28" s="7">
        <f t="shared" si="1"/>
        <v>-3077723917</v>
      </c>
    </row>
    <row r="29" spans="1:17">
      <c r="A29" s="1" t="s">
        <v>37</v>
      </c>
      <c r="C29" s="7">
        <v>9163348</v>
      </c>
      <c r="D29" s="7"/>
      <c r="E29" s="7">
        <v>29785861279</v>
      </c>
      <c r="F29" s="7"/>
      <c r="G29" s="7">
        <v>32472964973</v>
      </c>
      <c r="H29" s="7"/>
      <c r="I29" s="7">
        <f t="shared" si="0"/>
        <v>-2687103694</v>
      </c>
      <c r="J29" s="7"/>
      <c r="K29" s="7">
        <v>9163348</v>
      </c>
      <c r="L29" s="7"/>
      <c r="M29" s="7">
        <v>29785861279</v>
      </c>
      <c r="N29" s="7"/>
      <c r="O29" s="7">
        <v>30847920774</v>
      </c>
      <c r="P29" s="7"/>
      <c r="Q29" s="7">
        <f t="shared" si="1"/>
        <v>-1062059495</v>
      </c>
    </row>
    <row r="30" spans="1:17">
      <c r="A30" s="1" t="s">
        <v>24</v>
      </c>
      <c r="C30" s="7">
        <v>978785</v>
      </c>
      <c r="D30" s="7"/>
      <c r="E30" s="7">
        <v>24771592896</v>
      </c>
      <c r="F30" s="7"/>
      <c r="G30" s="7">
        <v>21375958206</v>
      </c>
      <c r="H30" s="7"/>
      <c r="I30" s="7">
        <f t="shared" si="0"/>
        <v>3395634690</v>
      </c>
      <c r="J30" s="7"/>
      <c r="K30" s="7">
        <v>978785</v>
      </c>
      <c r="L30" s="7"/>
      <c r="M30" s="7">
        <v>24771592896</v>
      </c>
      <c r="N30" s="7"/>
      <c r="O30" s="7">
        <v>31358540447</v>
      </c>
      <c r="P30" s="7"/>
      <c r="Q30" s="7">
        <f t="shared" si="1"/>
        <v>-6586947551</v>
      </c>
    </row>
    <row r="31" spans="1:17">
      <c r="A31" s="1" t="s">
        <v>53</v>
      </c>
      <c r="C31" s="7">
        <v>1581452</v>
      </c>
      <c r="D31" s="7"/>
      <c r="E31" s="7">
        <v>47287034206</v>
      </c>
      <c r="F31" s="7"/>
      <c r="G31" s="7">
        <v>43132161103</v>
      </c>
      <c r="H31" s="7"/>
      <c r="I31" s="7">
        <f t="shared" si="0"/>
        <v>4154873103</v>
      </c>
      <c r="J31" s="7"/>
      <c r="K31" s="7">
        <v>1581452</v>
      </c>
      <c r="L31" s="7"/>
      <c r="M31" s="7">
        <v>47287034206</v>
      </c>
      <c r="N31" s="7"/>
      <c r="O31" s="7">
        <v>35653920727</v>
      </c>
      <c r="P31" s="7"/>
      <c r="Q31" s="7">
        <f t="shared" si="1"/>
        <v>11633113479</v>
      </c>
    </row>
    <row r="32" spans="1:17">
      <c r="A32" s="1" t="s">
        <v>43</v>
      </c>
      <c r="C32" s="7">
        <v>1425518</v>
      </c>
      <c r="D32" s="7"/>
      <c r="E32" s="7">
        <v>37622310257</v>
      </c>
      <c r="F32" s="7"/>
      <c r="G32" s="7">
        <v>37409754832</v>
      </c>
      <c r="H32" s="7"/>
      <c r="I32" s="7">
        <f t="shared" si="0"/>
        <v>212555425</v>
      </c>
      <c r="J32" s="7"/>
      <c r="K32" s="7">
        <v>1425518</v>
      </c>
      <c r="L32" s="7"/>
      <c r="M32" s="7">
        <v>37622310257</v>
      </c>
      <c r="N32" s="7"/>
      <c r="O32" s="7">
        <v>35142497019</v>
      </c>
      <c r="P32" s="7"/>
      <c r="Q32" s="7">
        <f t="shared" si="1"/>
        <v>2479813238</v>
      </c>
    </row>
    <row r="33" spans="1:17">
      <c r="A33" s="1" t="s">
        <v>49</v>
      </c>
      <c r="C33" s="7">
        <v>2531</v>
      </c>
      <c r="D33" s="7"/>
      <c r="E33" s="7">
        <v>10232330</v>
      </c>
      <c r="F33" s="7"/>
      <c r="G33" s="7">
        <v>9558058</v>
      </c>
      <c r="H33" s="7"/>
      <c r="I33" s="7">
        <f t="shared" si="0"/>
        <v>674272</v>
      </c>
      <c r="J33" s="7"/>
      <c r="K33" s="7">
        <v>2531</v>
      </c>
      <c r="L33" s="7"/>
      <c r="M33" s="7">
        <v>10232330</v>
      </c>
      <c r="N33" s="7"/>
      <c r="O33" s="7">
        <v>6438734</v>
      </c>
      <c r="P33" s="7"/>
      <c r="Q33" s="7">
        <f t="shared" si="1"/>
        <v>3793596</v>
      </c>
    </row>
    <row r="34" spans="1:17">
      <c r="A34" s="1" t="s">
        <v>16</v>
      </c>
      <c r="C34" s="7">
        <v>24698140</v>
      </c>
      <c r="D34" s="7"/>
      <c r="E34" s="7">
        <v>61918091260</v>
      </c>
      <c r="F34" s="7"/>
      <c r="G34" s="7">
        <v>45580378181</v>
      </c>
      <c r="H34" s="7"/>
      <c r="I34" s="7">
        <f t="shared" si="0"/>
        <v>16337713079</v>
      </c>
      <c r="J34" s="7"/>
      <c r="K34" s="7">
        <v>24698140</v>
      </c>
      <c r="L34" s="7"/>
      <c r="M34" s="7">
        <v>61918091260</v>
      </c>
      <c r="N34" s="7"/>
      <c r="O34" s="7">
        <v>74163179618</v>
      </c>
      <c r="P34" s="7"/>
      <c r="Q34" s="7">
        <f t="shared" si="1"/>
        <v>-12245088358</v>
      </c>
    </row>
    <row r="35" spans="1:17">
      <c r="A35" s="1" t="s">
        <v>50</v>
      </c>
      <c r="C35" s="7">
        <v>25478643</v>
      </c>
      <c r="D35" s="7"/>
      <c r="E35" s="7">
        <v>141578181964</v>
      </c>
      <c r="F35" s="7"/>
      <c r="G35" s="7">
        <v>125491152088</v>
      </c>
      <c r="H35" s="7"/>
      <c r="I35" s="7">
        <f t="shared" si="0"/>
        <v>16087029876</v>
      </c>
      <c r="J35" s="7"/>
      <c r="K35" s="7">
        <v>25478643</v>
      </c>
      <c r="L35" s="7"/>
      <c r="M35" s="7">
        <v>141578181964</v>
      </c>
      <c r="N35" s="7"/>
      <c r="O35" s="7">
        <v>149176295666</v>
      </c>
      <c r="P35" s="7"/>
      <c r="Q35" s="7">
        <f t="shared" si="1"/>
        <v>-7598113702</v>
      </c>
    </row>
    <row r="36" spans="1:17">
      <c r="A36" s="1" t="s">
        <v>17</v>
      </c>
      <c r="C36" s="7">
        <v>24669765</v>
      </c>
      <c r="D36" s="7"/>
      <c r="E36" s="7">
        <v>111309805758</v>
      </c>
      <c r="F36" s="7"/>
      <c r="G36" s="7">
        <v>107680404733</v>
      </c>
      <c r="H36" s="7"/>
      <c r="I36" s="7">
        <f t="shared" si="0"/>
        <v>3629401025</v>
      </c>
      <c r="J36" s="7"/>
      <c r="K36" s="7">
        <v>24669765</v>
      </c>
      <c r="L36" s="7"/>
      <c r="M36" s="7">
        <v>111309805758</v>
      </c>
      <c r="N36" s="7"/>
      <c r="O36" s="7">
        <v>121557175314</v>
      </c>
      <c r="P36" s="7"/>
      <c r="Q36" s="7">
        <f t="shared" si="1"/>
        <v>-10247369556</v>
      </c>
    </row>
    <row r="37" spans="1:17">
      <c r="A37" s="1" t="s">
        <v>38</v>
      </c>
      <c r="C37" s="7">
        <v>118808</v>
      </c>
      <c r="D37" s="7"/>
      <c r="E37" s="7">
        <v>518818098</v>
      </c>
      <c r="F37" s="7"/>
      <c r="G37" s="7">
        <v>-3681392108</v>
      </c>
      <c r="H37" s="7"/>
      <c r="I37" s="7">
        <f t="shared" si="0"/>
        <v>4200210206</v>
      </c>
      <c r="J37" s="7"/>
      <c r="K37" s="7">
        <v>118808</v>
      </c>
      <c r="L37" s="7"/>
      <c r="M37" s="7">
        <v>518818098</v>
      </c>
      <c r="N37" s="7"/>
      <c r="O37" s="7">
        <v>635138718</v>
      </c>
      <c r="P37" s="7"/>
      <c r="Q37" s="7">
        <f t="shared" si="1"/>
        <v>-116320620</v>
      </c>
    </row>
    <row r="38" spans="1:17">
      <c r="A38" s="1" t="s">
        <v>26</v>
      </c>
      <c r="C38" s="7">
        <v>5692585</v>
      </c>
      <c r="D38" s="7"/>
      <c r="E38" s="7">
        <v>49853271390</v>
      </c>
      <c r="F38" s="7"/>
      <c r="G38" s="7">
        <v>44820739053</v>
      </c>
      <c r="H38" s="7"/>
      <c r="I38" s="7">
        <f t="shared" si="0"/>
        <v>5032532337</v>
      </c>
      <c r="J38" s="7"/>
      <c r="K38" s="7">
        <v>5692585</v>
      </c>
      <c r="L38" s="7"/>
      <c r="M38" s="7">
        <v>49853271390</v>
      </c>
      <c r="N38" s="7"/>
      <c r="O38" s="7">
        <v>53036298146</v>
      </c>
      <c r="P38" s="7"/>
      <c r="Q38" s="7">
        <f t="shared" si="1"/>
        <v>-3183026756</v>
      </c>
    </row>
    <row r="39" spans="1:17">
      <c r="A39" s="1" t="s">
        <v>25</v>
      </c>
      <c r="C39" s="7">
        <v>8177547</v>
      </c>
      <c r="D39" s="7"/>
      <c r="E39" s="7">
        <v>86816551558</v>
      </c>
      <c r="F39" s="7"/>
      <c r="G39" s="7">
        <v>73336752359</v>
      </c>
      <c r="H39" s="7"/>
      <c r="I39" s="7">
        <f t="shared" si="0"/>
        <v>13479799199</v>
      </c>
      <c r="J39" s="7"/>
      <c r="K39" s="7">
        <v>8177547</v>
      </c>
      <c r="L39" s="7"/>
      <c r="M39" s="7">
        <v>86816551558</v>
      </c>
      <c r="N39" s="7"/>
      <c r="O39" s="7">
        <v>79807976153</v>
      </c>
      <c r="P39" s="7"/>
      <c r="Q39" s="7">
        <f t="shared" si="1"/>
        <v>7008575405</v>
      </c>
    </row>
    <row r="40" spans="1:17">
      <c r="A40" s="1" t="s">
        <v>46</v>
      </c>
      <c r="C40" s="7">
        <v>2544176</v>
      </c>
      <c r="D40" s="7"/>
      <c r="E40" s="7">
        <v>34268466970</v>
      </c>
      <c r="F40" s="7"/>
      <c r="G40" s="7">
        <v>30287315993</v>
      </c>
      <c r="H40" s="7"/>
      <c r="I40" s="7">
        <f t="shared" si="0"/>
        <v>3981150977</v>
      </c>
      <c r="J40" s="7"/>
      <c r="K40" s="7">
        <v>2544176</v>
      </c>
      <c r="L40" s="7"/>
      <c r="M40" s="7">
        <v>34268466970</v>
      </c>
      <c r="N40" s="7"/>
      <c r="O40" s="7">
        <v>49334403871</v>
      </c>
      <c r="P40" s="7"/>
      <c r="Q40" s="7">
        <f t="shared" si="1"/>
        <v>-15065936901</v>
      </c>
    </row>
    <row r="41" spans="1:17">
      <c r="A41" s="1" t="s">
        <v>54</v>
      </c>
      <c r="C41" s="7">
        <v>33911253</v>
      </c>
      <c r="D41" s="7"/>
      <c r="E41" s="7">
        <v>67857185342</v>
      </c>
      <c r="F41" s="7"/>
      <c r="G41" s="7">
        <v>58182564283</v>
      </c>
      <c r="H41" s="7"/>
      <c r="I41" s="7">
        <f t="shared" si="0"/>
        <v>9674621059</v>
      </c>
      <c r="J41" s="7"/>
      <c r="K41" s="7">
        <v>33911253</v>
      </c>
      <c r="L41" s="7"/>
      <c r="M41" s="7">
        <v>67857185342</v>
      </c>
      <c r="N41" s="7"/>
      <c r="O41" s="7">
        <v>86380164364</v>
      </c>
      <c r="P41" s="7"/>
      <c r="Q41" s="7">
        <f t="shared" si="1"/>
        <v>-18522979022</v>
      </c>
    </row>
    <row r="42" spans="1:17">
      <c r="A42" s="1" t="s">
        <v>31</v>
      </c>
      <c r="C42" s="7">
        <v>1091408</v>
      </c>
      <c r="D42" s="7"/>
      <c r="E42" s="7">
        <v>20179402676</v>
      </c>
      <c r="F42" s="7"/>
      <c r="G42" s="7">
        <v>18400143515</v>
      </c>
      <c r="H42" s="7"/>
      <c r="I42" s="7">
        <f t="shared" si="0"/>
        <v>1779259161</v>
      </c>
      <c r="J42" s="7"/>
      <c r="K42" s="7">
        <v>1091408</v>
      </c>
      <c r="L42" s="7"/>
      <c r="M42" s="7">
        <v>20179402676</v>
      </c>
      <c r="N42" s="7"/>
      <c r="O42" s="7">
        <v>16610035213</v>
      </c>
      <c r="P42" s="7"/>
      <c r="Q42" s="7">
        <f t="shared" si="1"/>
        <v>3569367463</v>
      </c>
    </row>
    <row r="43" spans="1:17">
      <c r="A43" s="1" t="s">
        <v>56</v>
      </c>
      <c r="C43" s="7">
        <v>3078008</v>
      </c>
      <c r="D43" s="7"/>
      <c r="E43" s="7">
        <v>64314764777</v>
      </c>
      <c r="F43" s="7"/>
      <c r="G43" s="7">
        <v>57041693976</v>
      </c>
      <c r="H43" s="7"/>
      <c r="I43" s="7">
        <f t="shared" si="0"/>
        <v>7273070801</v>
      </c>
      <c r="J43" s="7"/>
      <c r="K43" s="7">
        <v>3078008</v>
      </c>
      <c r="L43" s="7"/>
      <c r="M43" s="7">
        <v>64314764777</v>
      </c>
      <c r="N43" s="7"/>
      <c r="O43" s="7">
        <v>62570739408</v>
      </c>
      <c r="P43" s="7"/>
      <c r="Q43" s="7">
        <f t="shared" si="1"/>
        <v>1744025369</v>
      </c>
    </row>
    <row r="44" spans="1:17">
      <c r="A44" s="1" t="s">
        <v>60</v>
      </c>
      <c r="C44" s="7">
        <v>1639671</v>
      </c>
      <c r="D44" s="7"/>
      <c r="E44" s="7">
        <v>48685559782</v>
      </c>
      <c r="F44" s="7"/>
      <c r="G44" s="7">
        <v>48783354679</v>
      </c>
      <c r="H44" s="7"/>
      <c r="I44" s="7">
        <f t="shared" si="0"/>
        <v>-97794897</v>
      </c>
      <c r="J44" s="7"/>
      <c r="K44" s="7">
        <v>1639671</v>
      </c>
      <c r="L44" s="7"/>
      <c r="M44" s="7">
        <v>48685559782</v>
      </c>
      <c r="N44" s="7"/>
      <c r="O44" s="7">
        <v>40275198586</v>
      </c>
      <c r="P44" s="7"/>
      <c r="Q44" s="7">
        <f t="shared" si="1"/>
        <v>8410361196</v>
      </c>
    </row>
    <row r="45" spans="1:17">
      <c r="A45" s="1" t="s">
        <v>34</v>
      </c>
      <c r="C45" s="7">
        <v>185603029</v>
      </c>
      <c r="D45" s="7"/>
      <c r="E45" s="7">
        <v>79703434502</v>
      </c>
      <c r="F45" s="7"/>
      <c r="G45" s="7">
        <v>79703434502</v>
      </c>
      <c r="H45" s="7"/>
      <c r="I45" s="7">
        <f t="shared" si="0"/>
        <v>0</v>
      </c>
      <c r="J45" s="7"/>
      <c r="K45" s="7">
        <v>185603029</v>
      </c>
      <c r="L45" s="7"/>
      <c r="M45" s="7">
        <v>79703434502</v>
      </c>
      <c r="N45" s="7"/>
      <c r="O45" s="7">
        <v>79703434502</v>
      </c>
      <c r="P45" s="7"/>
      <c r="Q45" s="7">
        <f t="shared" si="1"/>
        <v>0</v>
      </c>
    </row>
    <row r="46" spans="1:17">
      <c r="A46" s="1" t="s">
        <v>33</v>
      </c>
      <c r="C46" s="7">
        <v>3273169</v>
      </c>
      <c r="D46" s="7"/>
      <c r="E46" s="7">
        <v>71418575495</v>
      </c>
      <c r="F46" s="7"/>
      <c r="G46" s="7">
        <v>59290226831</v>
      </c>
      <c r="H46" s="7"/>
      <c r="I46" s="7">
        <f t="shared" si="0"/>
        <v>12128348664</v>
      </c>
      <c r="J46" s="7"/>
      <c r="K46" s="7">
        <v>3273169</v>
      </c>
      <c r="L46" s="7"/>
      <c r="M46" s="7">
        <v>71418575495</v>
      </c>
      <c r="N46" s="7"/>
      <c r="O46" s="7">
        <v>93055638437</v>
      </c>
      <c r="P46" s="7"/>
      <c r="Q46" s="7">
        <f t="shared" si="1"/>
        <v>-21637062942</v>
      </c>
    </row>
    <row r="47" spans="1:17">
      <c r="A47" s="1" t="s">
        <v>19</v>
      </c>
      <c r="C47" s="7">
        <v>31027624</v>
      </c>
      <c r="D47" s="7"/>
      <c r="E47" s="7">
        <v>108629079942</v>
      </c>
      <c r="F47" s="7"/>
      <c r="G47" s="7">
        <v>90925192410</v>
      </c>
      <c r="H47" s="7"/>
      <c r="I47" s="7">
        <f t="shared" si="0"/>
        <v>17703887532</v>
      </c>
      <c r="J47" s="7"/>
      <c r="K47" s="7">
        <v>31027624</v>
      </c>
      <c r="L47" s="7"/>
      <c r="M47" s="7">
        <v>108629079942</v>
      </c>
      <c r="N47" s="7"/>
      <c r="O47" s="7">
        <v>110785547881</v>
      </c>
      <c r="P47" s="7"/>
      <c r="Q47" s="7">
        <f t="shared" si="1"/>
        <v>-2156467939</v>
      </c>
    </row>
    <row r="48" spans="1:17">
      <c r="A48" s="1" t="s">
        <v>45</v>
      </c>
      <c r="C48" s="7">
        <v>3709043</v>
      </c>
      <c r="D48" s="7"/>
      <c r="E48" s="7">
        <v>70126249172</v>
      </c>
      <c r="F48" s="7"/>
      <c r="G48" s="7">
        <v>68321701212</v>
      </c>
      <c r="H48" s="7"/>
      <c r="I48" s="7">
        <f t="shared" si="0"/>
        <v>1804547960</v>
      </c>
      <c r="J48" s="7"/>
      <c r="K48" s="7">
        <v>3709043</v>
      </c>
      <c r="L48" s="7"/>
      <c r="M48" s="7">
        <v>70126249172</v>
      </c>
      <c r="N48" s="7"/>
      <c r="O48" s="7">
        <v>79442708051</v>
      </c>
      <c r="P48" s="7"/>
      <c r="Q48" s="7">
        <f t="shared" si="1"/>
        <v>-9316458879</v>
      </c>
    </row>
    <row r="49" spans="1:17">
      <c r="A49" s="1" t="s">
        <v>32</v>
      </c>
      <c r="C49" s="7">
        <v>3567126</v>
      </c>
      <c r="D49" s="7"/>
      <c r="E49" s="7">
        <v>55245146932</v>
      </c>
      <c r="F49" s="7"/>
      <c r="G49" s="7">
        <v>48967366799</v>
      </c>
      <c r="H49" s="7"/>
      <c r="I49" s="7">
        <f t="shared" si="0"/>
        <v>6277780133</v>
      </c>
      <c r="J49" s="7"/>
      <c r="K49" s="7">
        <v>3567126</v>
      </c>
      <c r="L49" s="7"/>
      <c r="M49" s="7">
        <v>55245146932</v>
      </c>
      <c r="N49" s="7"/>
      <c r="O49" s="7">
        <v>46557688009</v>
      </c>
      <c r="P49" s="7"/>
      <c r="Q49" s="7">
        <f t="shared" si="1"/>
        <v>8687458923</v>
      </c>
    </row>
    <row r="50" spans="1:17">
      <c r="A50" s="1" t="s">
        <v>15</v>
      </c>
      <c r="C50" s="7">
        <v>15615094</v>
      </c>
      <c r="D50" s="7"/>
      <c r="E50" s="7">
        <v>54172422825</v>
      </c>
      <c r="F50" s="7"/>
      <c r="G50" s="7">
        <v>52801468032</v>
      </c>
      <c r="H50" s="7"/>
      <c r="I50" s="7">
        <f t="shared" si="0"/>
        <v>1370954793</v>
      </c>
      <c r="J50" s="7"/>
      <c r="K50" s="7">
        <v>15615094</v>
      </c>
      <c r="L50" s="7"/>
      <c r="M50" s="7">
        <v>54172422825</v>
      </c>
      <c r="N50" s="7"/>
      <c r="O50" s="7">
        <v>63805295721</v>
      </c>
      <c r="P50" s="7"/>
      <c r="Q50" s="7">
        <f t="shared" si="1"/>
        <v>-9632872896</v>
      </c>
    </row>
    <row r="51" spans="1:17">
      <c r="A51" s="1" t="s">
        <v>62</v>
      </c>
      <c r="C51" s="7">
        <v>1604498</v>
      </c>
      <c r="D51" s="7"/>
      <c r="E51" s="7">
        <v>10702122799</v>
      </c>
      <c r="F51" s="7"/>
      <c r="G51" s="7">
        <v>9665404495</v>
      </c>
      <c r="H51" s="7"/>
      <c r="I51" s="7">
        <f t="shared" si="0"/>
        <v>1036718304</v>
      </c>
      <c r="J51" s="7"/>
      <c r="K51" s="7">
        <v>1604498</v>
      </c>
      <c r="L51" s="7"/>
      <c r="M51" s="7">
        <v>10702122799</v>
      </c>
      <c r="N51" s="7"/>
      <c r="O51" s="7">
        <v>10301416816</v>
      </c>
      <c r="P51" s="7"/>
      <c r="Q51" s="7">
        <f t="shared" si="1"/>
        <v>400705983</v>
      </c>
    </row>
    <row r="52" spans="1:17">
      <c r="A52" s="1" t="s">
        <v>22</v>
      </c>
      <c r="C52" s="7">
        <v>1010259</v>
      </c>
      <c r="D52" s="7"/>
      <c r="E52" s="7">
        <v>53265311742</v>
      </c>
      <c r="F52" s="7"/>
      <c r="G52" s="7">
        <v>45452262622</v>
      </c>
      <c r="H52" s="7"/>
      <c r="I52" s="7">
        <f t="shared" si="0"/>
        <v>7813049120</v>
      </c>
      <c r="J52" s="7"/>
      <c r="K52" s="7">
        <v>1010259</v>
      </c>
      <c r="L52" s="7"/>
      <c r="M52" s="7">
        <v>53265311742</v>
      </c>
      <c r="N52" s="7"/>
      <c r="O52" s="7">
        <v>46225533553</v>
      </c>
      <c r="P52" s="7"/>
      <c r="Q52" s="7">
        <f t="shared" si="1"/>
        <v>7039778189</v>
      </c>
    </row>
    <row r="53" spans="1:17">
      <c r="A53" s="1" t="s">
        <v>41</v>
      </c>
      <c r="C53" s="7">
        <v>876178</v>
      </c>
      <c r="D53" s="7"/>
      <c r="E53" s="7">
        <v>17401875523</v>
      </c>
      <c r="F53" s="7"/>
      <c r="G53" s="7">
        <v>15302850497</v>
      </c>
      <c r="H53" s="7"/>
      <c r="I53" s="7">
        <f t="shared" si="0"/>
        <v>2099025026</v>
      </c>
      <c r="J53" s="7"/>
      <c r="K53" s="7">
        <v>876178</v>
      </c>
      <c r="L53" s="7"/>
      <c r="M53" s="7">
        <v>17401875523</v>
      </c>
      <c r="N53" s="7"/>
      <c r="O53" s="7">
        <v>13571590628</v>
      </c>
      <c r="P53" s="7"/>
      <c r="Q53" s="7">
        <f t="shared" si="1"/>
        <v>3830284895</v>
      </c>
    </row>
    <row r="54" spans="1:17">
      <c r="A54" s="1" t="s">
        <v>108</v>
      </c>
      <c r="C54" s="7">
        <v>224918</v>
      </c>
      <c r="D54" s="7"/>
      <c r="E54" s="7">
        <v>220432984844</v>
      </c>
      <c r="F54" s="7"/>
      <c r="G54" s="7">
        <v>216781888728</v>
      </c>
      <c r="H54" s="7"/>
      <c r="I54" s="7">
        <f t="shared" si="0"/>
        <v>3651096116</v>
      </c>
      <c r="J54" s="7"/>
      <c r="K54" s="7">
        <v>224918</v>
      </c>
      <c r="L54" s="7"/>
      <c r="M54" s="7">
        <v>220432984844</v>
      </c>
      <c r="N54" s="7"/>
      <c r="O54" s="7">
        <v>197775963188</v>
      </c>
      <c r="P54" s="7"/>
      <c r="Q54" s="7">
        <f t="shared" si="1"/>
        <v>22657021656</v>
      </c>
    </row>
    <row r="55" spans="1:17">
      <c r="A55" s="1" t="s">
        <v>111</v>
      </c>
      <c r="C55" s="7">
        <v>265052</v>
      </c>
      <c r="D55" s="7"/>
      <c r="E55" s="7">
        <v>259764831049</v>
      </c>
      <c r="F55" s="7"/>
      <c r="G55" s="7">
        <v>253775741568</v>
      </c>
      <c r="H55" s="7"/>
      <c r="I55" s="7">
        <f t="shared" si="0"/>
        <v>5989089481</v>
      </c>
      <c r="J55" s="7"/>
      <c r="K55" s="7">
        <v>265052</v>
      </c>
      <c r="L55" s="7"/>
      <c r="M55" s="7">
        <v>259764831049</v>
      </c>
      <c r="N55" s="7"/>
      <c r="O55" s="7">
        <v>224723357506</v>
      </c>
      <c r="P55" s="7"/>
      <c r="Q55" s="7">
        <f t="shared" si="1"/>
        <v>35041473543</v>
      </c>
    </row>
    <row r="56" spans="1:17">
      <c r="A56" s="1" t="s">
        <v>114</v>
      </c>
      <c r="C56" s="7">
        <v>130000</v>
      </c>
      <c r="D56" s="7"/>
      <c r="E56" s="7">
        <v>124573316993</v>
      </c>
      <c r="F56" s="7"/>
      <c r="G56" s="7">
        <v>122567780562</v>
      </c>
      <c r="H56" s="7"/>
      <c r="I56" s="7">
        <f t="shared" si="0"/>
        <v>2005536431</v>
      </c>
      <c r="J56" s="7"/>
      <c r="K56" s="7">
        <v>130000</v>
      </c>
      <c r="L56" s="7"/>
      <c r="M56" s="7">
        <v>124573316993</v>
      </c>
      <c r="N56" s="7"/>
      <c r="O56" s="7">
        <v>119739741358</v>
      </c>
      <c r="P56" s="7"/>
      <c r="Q56" s="7">
        <f t="shared" si="1"/>
        <v>4833575635</v>
      </c>
    </row>
    <row r="57" spans="1:17">
      <c r="A57" s="1" t="s">
        <v>96</v>
      </c>
      <c r="C57" s="7">
        <v>132300</v>
      </c>
      <c r="D57" s="7"/>
      <c r="E57" s="7">
        <v>107692522191</v>
      </c>
      <c r="F57" s="7"/>
      <c r="G57" s="7">
        <v>105454411922</v>
      </c>
      <c r="H57" s="7"/>
      <c r="I57" s="7">
        <f t="shared" si="0"/>
        <v>2238110269</v>
      </c>
      <c r="J57" s="7"/>
      <c r="K57" s="7">
        <v>132300</v>
      </c>
      <c r="L57" s="7"/>
      <c r="M57" s="7">
        <v>107692522191</v>
      </c>
      <c r="N57" s="7"/>
      <c r="O57" s="7">
        <v>96384245188</v>
      </c>
      <c r="P57" s="7"/>
      <c r="Q57" s="7">
        <f t="shared" si="1"/>
        <v>11308277003</v>
      </c>
    </row>
    <row r="58" spans="1:17">
      <c r="A58" s="1" t="s">
        <v>120</v>
      </c>
      <c r="C58" s="7">
        <v>30000</v>
      </c>
      <c r="D58" s="7"/>
      <c r="E58" s="7">
        <v>28818775650</v>
      </c>
      <c r="F58" s="7"/>
      <c r="G58" s="7">
        <v>28208386303</v>
      </c>
      <c r="H58" s="7"/>
      <c r="I58" s="7">
        <f t="shared" si="0"/>
        <v>610389347</v>
      </c>
      <c r="J58" s="7"/>
      <c r="K58" s="7">
        <v>30000</v>
      </c>
      <c r="L58" s="7"/>
      <c r="M58" s="7">
        <v>28818775650</v>
      </c>
      <c r="N58" s="7"/>
      <c r="O58" s="7">
        <v>25864687124</v>
      </c>
      <c r="P58" s="7"/>
      <c r="Q58" s="7">
        <f t="shared" si="1"/>
        <v>2954088526</v>
      </c>
    </row>
    <row r="59" spans="1:17">
      <c r="A59" s="1" t="s">
        <v>73</v>
      </c>
      <c r="C59" s="7">
        <v>400</v>
      </c>
      <c r="D59" s="7"/>
      <c r="E59" s="7">
        <v>291543148</v>
      </c>
      <c r="F59" s="7"/>
      <c r="G59" s="7">
        <v>284748380</v>
      </c>
      <c r="H59" s="7"/>
      <c r="I59" s="7">
        <f t="shared" si="0"/>
        <v>6794768</v>
      </c>
      <c r="J59" s="7"/>
      <c r="K59" s="7">
        <v>400</v>
      </c>
      <c r="L59" s="7"/>
      <c r="M59" s="7">
        <v>291543148</v>
      </c>
      <c r="N59" s="7"/>
      <c r="O59" s="7">
        <v>257637294</v>
      </c>
      <c r="P59" s="7"/>
      <c r="Q59" s="7">
        <f t="shared" si="1"/>
        <v>33905854</v>
      </c>
    </row>
    <row r="60" spans="1:17">
      <c r="A60" s="1" t="s">
        <v>121</v>
      </c>
      <c r="C60" s="7">
        <v>162683</v>
      </c>
      <c r="D60" s="7"/>
      <c r="E60" s="7">
        <v>101895920196</v>
      </c>
      <c r="F60" s="7"/>
      <c r="G60" s="7">
        <v>100958601857</v>
      </c>
      <c r="H60" s="7"/>
      <c r="I60" s="7">
        <f t="shared" si="0"/>
        <v>937318339</v>
      </c>
      <c r="J60" s="7"/>
      <c r="K60" s="7">
        <v>162683</v>
      </c>
      <c r="L60" s="7"/>
      <c r="M60" s="7">
        <v>101895920196</v>
      </c>
      <c r="N60" s="7"/>
      <c r="O60" s="7">
        <v>100958601857</v>
      </c>
      <c r="P60" s="7"/>
      <c r="Q60" s="7">
        <f t="shared" si="1"/>
        <v>937318339</v>
      </c>
    </row>
    <row r="61" spans="1:17">
      <c r="A61" s="1" t="s">
        <v>86</v>
      </c>
      <c r="C61" s="7">
        <v>7800</v>
      </c>
      <c r="D61" s="7"/>
      <c r="E61" s="7">
        <v>7459347748</v>
      </c>
      <c r="F61" s="7"/>
      <c r="G61" s="7">
        <v>7332464749</v>
      </c>
      <c r="H61" s="7"/>
      <c r="I61" s="7">
        <f t="shared" si="0"/>
        <v>126882999</v>
      </c>
      <c r="J61" s="7"/>
      <c r="K61" s="7">
        <v>7800</v>
      </c>
      <c r="L61" s="7"/>
      <c r="M61" s="7">
        <v>7459347748</v>
      </c>
      <c r="N61" s="7"/>
      <c r="O61" s="7">
        <v>6645877216</v>
      </c>
      <c r="P61" s="7"/>
      <c r="Q61" s="7">
        <f t="shared" si="1"/>
        <v>813470532</v>
      </c>
    </row>
    <row r="62" spans="1:17">
      <c r="A62" s="1" t="s">
        <v>94</v>
      </c>
      <c r="C62" s="7">
        <v>14300</v>
      </c>
      <c r="D62" s="7"/>
      <c r="E62" s="7">
        <v>11903593082</v>
      </c>
      <c r="F62" s="7"/>
      <c r="G62" s="7">
        <v>11643380254</v>
      </c>
      <c r="H62" s="7"/>
      <c r="I62" s="7">
        <f t="shared" si="0"/>
        <v>260212828</v>
      </c>
      <c r="J62" s="7"/>
      <c r="K62" s="7">
        <v>14300</v>
      </c>
      <c r="L62" s="7"/>
      <c r="M62" s="7">
        <v>11903593082</v>
      </c>
      <c r="N62" s="7"/>
      <c r="O62" s="7">
        <v>10530041084</v>
      </c>
      <c r="P62" s="7"/>
      <c r="Q62" s="7">
        <f t="shared" si="1"/>
        <v>1373551998</v>
      </c>
    </row>
    <row r="63" spans="1:17">
      <c r="A63" s="1" t="s">
        <v>113</v>
      </c>
      <c r="C63" s="7">
        <v>15000</v>
      </c>
      <c r="D63" s="7"/>
      <c r="E63" s="7">
        <v>14698985325</v>
      </c>
      <c r="F63" s="7"/>
      <c r="G63" s="7">
        <v>14398889728</v>
      </c>
      <c r="H63" s="7"/>
      <c r="I63" s="7">
        <f t="shared" si="0"/>
        <v>300095597</v>
      </c>
      <c r="J63" s="7"/>
      <c r="K63" s="7">
        <v>15000</v>
      </c>
      <c r="L63" s="7"/>
      <c r="M63" s="7">
        <v>14698985325</v>
      </c>
      <c r="N63" s="7"/>
      <c r="O63" s="7">
        <v>13442436000</v>
      </c>
      <c r="P63" s="7"/>
      <c r="Q63" s="7">
        <f t="shared" si="1"/>
        <v>1256549325</v>
      </c>
    </row>
    <row r="64" spans="1:17">
      <c r="A64" s="1" t="s">
        <v>117</v>
      </c>
      <c r="C64" s="7">
        <v>74129</v>
      </c>
      <c r="D64" s="7"/>
      <c r="E64" s="7">
        <v>69879859629</v>
      </c>
      <c r="F64" s="7"/>
      <c r="G64" s="7">
        <v>69690864940</v>
      </c>
      <c r="H64" s="7"/>
      <c r="I64" s="7">
        <f t="shared" si="0"/>
        <v>188994689</v>
      </c>
      <c r="J64" s="7"/>
      <c r="K64" s="7">
        <v>74129</v>
      </c>
      <c r="L64" s="7"/>
      <c r="M64" s="7">
        <v>69879859629</v>
      </c>
      <c r="N64" s="7"/>
      <c r="O64" s="7">
        <v>60700647011</v>
      </c>
      <c r="P64" s="7"/>
      <c r="Q64" s="7">
        <f t="shared" si="1"/>
        <v>9179212618</v>
      </c>
    </row>
    <row r="65" spans="1:17">
      <c r="A65" s="1" t="s">
        <v>83</v>
      </c>
      <c r="C65" s="7">
        <v>54500</v>
      </c>
      <c r="D65" s="7"/>
      <c r="E65" s="7">
        <v>53176909937</v>
      </c>
      <c r="F65" s="7"/>
      <c r="G65" s="7">
        <v>52125250585</v>
      </c>
      <c r="H65" s="7"/>
      <c r="I65" s="7">
        <f t="shared" si="0"/>
        <v>1051659352</v>
      </c>
      <c r="J65" s="7"/>
      <c r="K65" s="7">
        <v>54500</v>
      </c>
      <c r="L65" s="7"/>
      <c r="M65" s="7">
        <v>53176909937</v>
      </c>
      <c r="N65" s="7"/>
      <c r="O65" s="7">
        <v>47461441054</v>
      </c>
      <c r="P65" s="7"/>
      <c r="Q65" s="7">
        <f t="shared" si="1"/>
        <v>5715468883</v>
      </c>
    </row>
    <row r="66" spans="1:17">
      <c r="A66" s="1" t="s">
        <v>124</v>
      </c>
      <c r="C66" s="7">
        <v>105000</v>
      </c>
      <c r="D66" s="7"/>
      <c r="E66" s="7">
        <v>98120462442</v>
      </c>
      <c r="F66" s="7"/>
      <c r="G66" s="7">
        <v>97907059108</v>
      </c>
      <c r="H66" s="7"/>
      <c r="I66" s="7">
        <f t="shared" si="0"/>
        <v>213403334</v>
      </c>
      <c r="J66" s="7"/>
      <c r="K66" s="7">
        <v>105000</v>
      </c>
      <c r="L66" s="7"/>
      <c r="M66" s="7">
        <v>98120462442</v>
      </c>
      <c r="N66" s="7"/>
      <c r="O66" s="7">
        <v>97907059108</v>
      </c>
      <c r="P66" s="7"/>
      <c r="Q66" s="7">
        <f t="shared" si="1"/>
        <v>213403334</v>
      </c>
    </row>
    <row r="67" spans="1:17">
      <c r="A67" s="1" t="s">
        <v>99</v>
      </c>
      <c r="C67" s="7">
        <v>16</v>
      </c>
      <c r="D67" s="7"/>
      <c r="E67" s="7">
        <v>12800399</v>
      </c>
      <c r="F67" s="7"/>
      <c r="G67" s="7">
        <v>12459981</v>
      </c>
      <c r="H67" s="7"/>
      <c r="I67" s="7">
        <f t="shared" si="0"/>
        <v>340418</v>
      </c>
      <c r="J67" s="7"/>
      <c r="K67" s="7">
        <v>16</v>
      </c>
      <c r="L67" s="7"/>
      <c r="M67" s="7">
        <v>12800399</v>
      </c>
      <c r="N67" s="7"/>
      <c r="O67" s="7">
        <v>11300191</v>
      </c>
      <c r="P67" s="7"/>
      <c r="Q67" s="7">
        <f t="shared" si="1"/>
        <v>1500208</v>
      </c>
    </row>
    <row r="68" spans="1:17">
      <c r="A68" s="1" t="s">
        <v>92</v>
      </c>
      <c r="C68" s="7">
        <v>36825</v>
      </c>
      <c r="D68" s="7"/>
      <c r="E68" s="7">
        <v>27261024543</v>
      </c>
      <c r="F68" s="7"/>
      <c r="G68" s="7">
        <v>26583567354</v>
      </c>
      <c r="H68" s="7"/>
      <c r="I68" s="7">
        <f t="shared" si="0"/>
        <v>677457189</v>
      </c>
      <c r="J68" s="7"/>
      <c r="K68" s="7">
        <v>36825</v>
      </c>
      <c r="L68" s="7"/>
      <c r="M68" s="7">
        <v>27261024543</v>
      </c>
      <c r="N68" s="7"/>
      <c r="O68" s="7">
        <v>23938538853</v>
      </c>
      <c r="P68" s="7"/>
      <c r="Q68" s="7">
        <f t="shared" si="1"/>
        <v>3322485690</v>
      </c>
    </row>
    <row r="69" spans="1:17">
      <c r="A69" s="1" t="s">
        <v>100</v>
      </c>
      <c r="C69" s="7">
        <v>86880</v>
      </c>
      <c r="D69" s="7"/>
      <c r="E69" s="7">
        <v>67969540687</v>
      </c>
      <c r="F69" s="7"/>
      <c r="G69" s="7">
        <v>66947148429</v>
      </c>
      <c r="H69" s="7"/>
      <c r="I69" s="7">
        <f t="shared" si="0"/>
        <v>1022392258</v>
      </c>
      <c r="J69" s="7"/>
      <c r="K69" s="7">
        <v>86880</v>
      </c>
      <c r="L69" s="7"/>
      <c r="M69" s="7">
        <v>67969540687</v>
      </c>
      <c r="N69" s="7"/>
      <c r="O69" s="7">
        <v>65823442879</v>
      </c>
      <c r="P69" s="7"/>
      <c r="Q69" s="7">
        <f t="shared" si="1"/>
        <v>2146097808</v>
      </c>
    </row>
    <row r="70" spans="1:17">
      <c r="A70" s="1" t="s">
        <v>102</v>
      </c>
      <c r="C70" s="7">
        <v>112600</v>
      </c>
      <c r="D70" s="7"/>
      <c r="E70" s="7">
        <v>85335330167</v>
      </c>
      <c r="F70" s="7"/>
      <c r="G70" s="7">
        <v>83177179403</v>
      </c>
      <c r="H70" s="7"/>
      <c r="I70" s="7">
        <f t="shared" si="0"/>
        <v>2158150764</v>
      </c>
      <c r="J70" s="7"/>
      <c r="K70" s="7">
        <v>112600</v>
      </c>
      <c r="L70" s="7"/>
      <c r="M70" s="7">
        <v>85335330167</v>
      </c>
      <c r="N70" s="7"/>
      <c r="O70" s="7">
        <v>75090587363</v>
      </c>
      <c r="P70" s="7"/>
      <c r="Q70" s="7">
        <f>M70-O70</f>
        <v>10244742804</v>
      </c>
    </row>
    <row r="71" spans="1:17">
      <c r="A71" s="1" t="s">
        <v>80</v>
      </c>
      <c r="C71" s="7">
        <v>23100</v>
      </c>
      <c r="D71" s="7"/>
      <c r="E71" s="7">
        <v>17003137622</v>
      </c>
      <c r="F71" s="7"/>
      <c r="G71" s="7">
        <v>16577019870</v>
      </c>
      <c r="H71" s="7"/>
      <c r="I71" s="7">
        <f t="shared" si="0"/>
        <v>426117752</v>
      </c>
      <c r="J71" s="7"/>
      <c r="K71" s="7">
        <v>23100</v>
      </c>
      <c r="L71" s="7"/>
      <c r="M71" s="7">
        <v>17003137622</v>
      </c>
      <c r="N71" s="7"/>
      <c r="O71" s="7">
        <v>15015280986</v>
      </c>
      <c r="P71" s="7"/>
      <c r="Q71" s="7">
        <f t="shared" si="1"/>
        <v>1987856636</v>
      </c>
    </row>
    <row r="72" spans="1:17">
      <c r="A72" s="1" t="s">
        <v>77</v>
      </c>
      <c r="C72" s="7">
        <v>23980</v>
      </c>
      <c r="D72" s="7"/>
      <c r="E72" s="7">
        <v>15566193116</v>
      </c>
      <c r="F72" s="7"/>
      <c r="G72" s="7">
        <v>15104661783</v>
      </c>
      <c r="H72" s="7"/>
      <c r="I72" s="7">
        <f t="shared" si="0"/>
        <v>461531333</v>
      </c>
      <c r="J72" s="7"/>
      <c r="K72" s="7">
        <v>23980</v>
      </c>
      <c r="L72" s="7"/>
      <c r="M72" s="7">
        <v>15566193116</v>
      </c>
      <c r="N72" s="7"/>
      <c r="O72" s="7">
        <v>13385127905</v>
      </c>
      <c r="P72" s="7"/>
      <c r="Q72" s="7">
        <f t="shared" si="1"/>
        <v>2181065211</v>
      </c>
    </row>
    <row r="73" spans="1:17">
      <c r="A73" s="1" t="s">
        <v>89</v>
      </c>
      <c r="C73" s="7">
        <v>90132</v>
      </c>
      <c r="D73" s="7"/>
      <c r="E73" s="7">
        <v>69690047269</v>
      </c>
      <c r="F73" s="7"/>
      <c r="G73" s="7">
        <v>67823751876</v>
      </c>
      <c r="H73" s="7"/>
      <c r="I73" s="7">
        <f t="shared" ref="I73" si="2">E73-G73</f>
        <v>1866295393</v>
      </c>
      <c r="J73" s="7"/>
      <c r="K73" s="7">
        <v>90132</v>
      </c>
      <c r="L73" s="7"/>
      <c r="M73" s="7">
        <v>69690047269</v>
      </c>
      <c r="N73" s="7"/>
      <c r="O73" s="7">
        <v>60923595516</v>
      </c>
      <c r="P73" s="7"/>
      <c r="Q73" s="7">
        <f t="shared" ref="Q73" si="3">M73-O73</f>
        <v>8766451753</v>
      </c>
    </row>
    <row r="74" spans="1:17" ht="24.75" thickBot="1">
      <c r="C74" s="7"/>
      <c r="D74" s="7"/>
      <c r="E74" s="8">
        <f>SUM(E8:E73)</f>
        <v>3746156571073</v>
      </c>
      <c r="F74" s="7"/>
      <c r="G74" s="8">
        <f>SUM(G8:G73)</f>
        <v>3480934230387</v>
      </c>
      <c r="H74" s="7"/>
      <c r="I74" s="8">
        <f>SUM(I8:I73)</f>
        <v>265222340686</v>
      </c>
      <c r="J74" s="7"/>
      <c r="K74" s="7"/>
      <c r="L74" s="7"/>
      <c r="M74" s="8">
        <f>SUM(M8:M73)</f>
        <v>3746156571073</v>
      </c>
      <c r="N74" s="7"/>
      <c r="O74" s="8">
        <f>SUM(O8:O73)</f>
        <v>3691567573997</v>
      </c>
      <c r="P74" s="7"/>
      <c r="Q74" s="8">
        <f>SUM(Q8:Q73)</f>
        <v>54588997076</v>
      </c>
    </row>
    <row r="75" spans="1:17" ht="24.75" thickTop="1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I79" s="7"/>
      <c r="J79" s="7"/>
      <c r="K79" s="7"/>
      <c r="L79" s="7"/>
      <c r="M79" s="7"/>
      <c r="N79" s="7"/>
      <c r="O79" s="7"/>
      <c r="P79" s="7"/>
      <c r="Q79" s="7"/>
    </row>
    <row r="80" spans="1:17">
      <c r="I80" s="4"/>
      <c r="J80" s="4"/>
      <c r="K80" s="4"/>
      <c r="L80" s="4"/>
      <c r="M80" s="4"/>
      <c r="N80" s="4"/>
      <c r="O80" s="4"/>
      <c r="P80" s="4"/>
      <c r="Q8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6"/>
  <sheetViews>
    <sheetView rightToLeft="1" workbookViewId="0">
      <selection activeCell="J74" sqref="J74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148</v>
      </c>
      <c r="D6" s="16" t="s">
        <v>148</v>
      </c>
      <c r="E6" s="16" t="s">
        <v>148</v>
      </c>
      <c r="F6" s="16" t="s">
        <v>148</v>
      </c>
      <c r="G6" s="16" t="s">
        <v>148</v>
      </c>
      <c r="H6" s="16" t="s">
        <v>148</v>
      </c>
      <c r="I6" s="16" t="s">
        <v>148</v>
      </c>
      <c r="K6" s="16" t="s">
        <v>149</v>
      </c>
      <c r="L6" s="16" t="s">
        <v>149</v>
      </c>
      <c r="M6" s="16" t="s">
        <v>149</v>
      </c>
      <c r="N6" s="16" t="s">
        <v>149</v>
      </c>
      <c r="O6" s="16" t="s">
        <v>149</v>
      </c>
      <c r="P6" s="16" t="s">
        <v>149</v>
      </c>
      <c r="Q6" s="16" t="s">
        <v>149</v>
      </c>
    </row>
    <row r="7" spans="1:17" ht="24.75">
      <c r="A7" s="16" t="s">
        <v>3</v>
      </c>
      <c r="C7" s="16" t="s">
        <v>7</v>
      </c>
      <c r="E7" s="16" t="s">
        <v>192</v>
      </c>
      <c r="G7" s="16" t="s">
        <v>193</v>
      </c>
      <c r="I7" s="16" t="s">
        <v>195</v>
      </c>
      <c r="K7" s="16" t="s">
        <v>7</v>
      </c>
      <c r="M7" s="16" t="s">
        <v>192</v>
      </c>
      <c r="O7" s="16" t="s">
        <v>193</v>
      </c>
      <c r="Q7" s="16" t="s">
        <v>195</v>
      </c>
    </row>
    <row r="8" spans="1:17">
      <c r="A8" s="1" t="s">
        <v>57</v>
      </c>
      <c r="C8" s="7">
        <v>185498</v>
      </c>
      <c r="D8" s="7"/>
      <c r="E8" s="7">
        <v>15302988673</v>
      </c>
      <c r="F8" s="7"/>
      <c r="G8" s="7">
        <v>14871399215</v>
      </c>
      <c r="H8" s="7"/>
      <c r="I8" s="7">
        <v>431589458</v>
      </c>
      <c r="J8" s="7"/>
      <c r="K8" s="7">
        <v>237008</v>
      </c>
      <c r="L8" s="7"/>
      <c r="M8" s="7">
        <v>19732785079</v>
      </c>
      <c r="N8" s="7"/>
      <c r="O8" s="7">
        <v>19000962743</v>
      </c>
      <c r="P8" s="7"/>
      <c r="Q8" s="7">
        <v>731822336</v>
      </c>
    </row>
    <row r="9" spans="1:17">
      <c r="A9" s="1" t="s">
        <v>44</v>
      </c>
      <c r="C9" s="7">
        <v>268655</v>
      </c>
      <c r="D9" s="7"/>
      <c r="E9" s="7">
        <v>11591505036</v>
      </c>
      <c r="F9" s="7"/>
      <c r="G9" s="7">
        <v>16156918422</v>
      </c>
      <c r="H9" s="7"/>
      <c r="I9" s="7">
        <v>-4565413386</v>
      </c>
      <c r="J9" s="7"/>
      <c r="K9" s="7">
        <v>592544</v>
      </c>
      <c r="L9" s="7"/>
      <c r="M9" s="7">
        <v>26629905491</v>
      </c>
      <c r="N9" s="7"/>
      <c r="O9" s="7">
        <v>35635610986</v>
      </c>
      <c r="P9" s="7"/>
      <c r="Q9" s="7">
        <v>-9005705495</v>
      </c>
    </row>
    <row r="10" spans="1:17">
      <c r="A10" s="1" t="s">
        <v>53</v>
      </c>
      <c r="C10" s="7">
        <v>226962</v>
      </c>
      <c r="D10" s="7"/>
      <c r="E10" s="7">
        <v>6745407737</v>
      </c>
      <c r="F10" s="7"/>
      <c r="G10" s="7">
        <v>5116870558</v>
      </c>
      <c r="H10" s="7"/>
      <c r="I10" s="7">
        <v>1628537179</v>
      </c>
      <c r="J10" s="7"/>
      <c r="K10" s="7">
        <v>384216</v>
      </c>
      <c r="L10" s="7"/>
      <c r="M10" s="7">
        <v>10661182131</v>
      </c>
      <c r="N10" s="7"/>
      <c r="O10" s="7">
        <v>8662170479</v>
      </c>
      <c r="P10" s="7"/>
      <c r="Q10" s="7">
        <v>1999011652</v>
      </c>
    </row>
    <row r="11" spans="1:17">
      <c r="A11" s="1" t="s">
        <v>59</v>
      </c>
      <c r="C11" s="7">
        <v>1542857</v>
      </c>
      <c r="D11" s="7"/>
      <c r="E11" s="7">
        <v>33173433870</v>
      </c>
      <c r="F11" s="7"/>
      <c r="G11" s="7">
        <v>31133643118</v>
      </c>
      <c r="H11" s="7"/>
      <c r="I11" s="7">
        <v>2039790752</v>
      </c>
      <c r="J11" s="7"/>
      <c r="K11" s="7">
        <v>1845682</v>
      </c>
      <c r="L11" s="7"/>
      <c r="M11" s="7">
        <v>40799797113</v>
      </c>
      <c r="N11" s="7"/>
      <c r="O11" s="7">
        <v>37244413899</v>
      </c>
      <c r="P11" s="7"/>
      <c r="Q11" s="7">
        <v>3555383214</v>
      </c>
    </row>
    <row r="12" spans="1:17">
      <c r="A12" s="1" t="s">
        <v>50</v>
      </c>
      <c r="C12" s="7">
        <v>1293170</v>
      </c>
      <c r="D12" s="7"/>
      <c r="E12" s="7">
        <v>7134389895</v>
      </c>
      <c r="F12" s="7"/>
      <c r="G12" s="7">
        <v>7571451475</v>
      </c>
      <c r="H12" s="7"/>
      <c r="I12" s="7">
        <v>-437061580</v>
      </c>
      <c r="J12" s="7"/>
      <c r="K12" s="7">
        <v>6699251</v>
      </c>
      <c r="L12" s="7"/>
      <c r="M12" s="7">
        <v>38227414008</v>
      </c>
      <c r="N12" s="7"/>
      <c r="O12" s="7">
        <v>39223809609</v>
      </c>
      <c r="P12" s="7"/>
      <c r="Q12" s="7">
        <v>-996395601</v>
      </c>
    </row>
    <row r="13" spans="1:17">
      <c r="A13" s="1" t="s">
        <v>26</v>
      </c>
      <c r="C13" s="7">
        <v>373275</v>
      </c>
      <c r="D13" s="7"/>
      <c r="E13" s="7">
        <v>3082048751</v>
      </c>
      <c r="F13" s="7"/>
      <c r="G13" s="7">
        <v>3477703692</v>
      </c>
      <c r="H13" s="7"/>
      <c r="I13" s="7">
        <v>-395654941</v>
      </c>
      <c r="J13" s="7"/>
      <c r="K13" s="7">
        <v>1271273</v>
      </c>
      <c r="L13" s="7"/>
      <c r="M13" s="7">
        <v>43498925623</v>
      </c>
      <c r="N13" s="7"/>
      <c r="O13" s="7">
        <v>36943336327</v>
      </c>
      <c r="P13" s="7"/>
      <c r="Q13" s="7">
        <v>6555589296</v>
      </c>
    </row>
    <row r="14" spans="1:17">
      <c r="A14" s="1" t="s">
        <v>32</v>
      </c>
      <c r="C14" s="7">
        <v>162262</v>
      </c>
      <c r="D14" s="7"/>
      <c r="E14" s="7">
        <v>2503507072</v>
      </c>
      <c r="F14" s="7"/>
      <c r="G14" s="7">
        <v>2117823589</v>
      </c>
      <c r="H14" s="7"/>
      <c r="I14" s="7">
        <v>385683483</v>
      </c>
      <c r="J14" s="7"/>
      <c r="K14" s="7">
        <v>225670</v>
      </c>
      <c r="L14" s="7"/>
      <c r="M14" s="7">
        <v>3448782103</v>
      </c>
      <c r="N14" s="7"/>
      <c r="O14" s="7">
        <v>2945416972</v>
      </c>
      <c r="P14" s="7"/>
      <c r="Q14" s="7">
        <v>503365131</v>
      </c>
    </row>
    <row r="15" spans="1:17">
      <c r="A15" s="1" t="s">
        <v>21</v>
      </c>
      <c r="C15" s="7">
        <v>31967</v>
      </c>
      <c r="D15" s="7"/>
      <c r="E15" s="7">
        <v>2335478422</v>
      </c>
      <c r="F15" s="7"/>
      <c r="G15" s="7">
        <v>2715327251</v>
      </c>
      <c r="H15" s="7"/>
      <c r="I15" s="7">
        <v>-379848829</v>
      </c>
      <c r="J15" s="7"/>
      <c r="K15" s="7">
        <v>64491</v>
      </c>
      <c r="L15" s="7"/>
      <c r="M15" s="7">
        <v>5506711694</v>
      </c>
      <c r="N15" s="7"/>
      <c r="O15" s="7">
        <v>5477966954</v>
      </c>
      <c r="P15" s="7"/>
      <c r="Q15" s="7">
        <v>28744740</v>
      </c>
    </row>
    <row r="16" spans="1:17">
      <c r="A16" s="1" t="s">
        <v>28</v>
      </c>
      <c r="C16" s="7">
        <v>2167673</v>
      </c>
      <c r="D16" s="7"/>
      <c r="E16" s="7">
        <v>4190778006</v>
      </c>
      <c r="F16" s="7"/>
      <c r="G16" s="7">
        <v>4749371543</v>
      </c>
      <c r="H16" s="7"/>
      <c r="I16" s="7">
        <v>-558593537</v>
      </c>
      <c r="J16" s="7"/>
      <c r="K16" s="7">
        <v>2167673</v>
      </c>
      <c r="L16" s="7"/>
      <c r="M16" s="7">
        <v>4190778006</v>
      </c>
      <c r="N16" s="7"/>
      <c r="O16" s="7">
        <v>4749371543</v>
      </c>
      <c r="P16" s="7"/>
      <c r="Q16" s="7">
        <v>-558593537</v>
      </c>
    </row>
    <row r="17" spans="1:17">
      <c r="A17" s="1" t="s">
        <v>16</v>
      </c>
      <c r="C17" s="7">
        <v>2982899</v>
      </c>
      <c r="D17" s="7"/>
      <c r="E17" s="7">
        <v>7639475062</v>
      </c>
      <c r="F17" s="7"/>
      <c r="G17" s="7">
        <v>8957001392</v>
      </c>
      <c r="H17" s="7"/>
      <c r="I17" s="7">
        <v>-1317526330</v>
      </c>
      <c r="J17" s="7"/>
      <c r="K17" s="7">
        <v>2982899</v>
      </c>
      <c r="L17" s="7"/>
      <c r="M17" s="7">
        <v>7639475062</v>
      </c>
      <c r="N17" s="7"/>
      <c r="O17" s="7">
        <v>8957001392</v>
      </c>
      <c r="P17" s="7"/>
      <c r="Q17" s="7">
        <v>-1317526330</v>
      </c>
    </row>
    <row r="18" spans="1:17">
      <c r="A18" s="1" t="s">
        <v>56</v>
      </c>
      <c r="C18" s="7">
        <v>64444</v>
      </c>
      <c r="D18" s="7"/>
      <c r="E18" s="7">
        <v>1261279802</v>
      </c>
      <c r="F18" s="7"/>
      <c r="G18" s="7">
        <v>1310038414</v>
      </c>
      <c r="H18" s="7"/>
      <c r="I18" s="7">
        <v>-48758612</v>
      </c>
      <c r="J18" s="7"/>
      <c r="K18" s="7">
        <v>807157</v>
      </c>
      <c r="L18" s="7"/>
      <c r="M18" s="7">
        <v>18436225635</v>
      </c>
      <c r="N18" s="7"/>
      <c r="O18" s="7">
        <v>16408147677</v>
      </c>
      <c r="P18" s="7"/>
      <c r="Q18" s="7">
        <v>2028077958</v>
      </c>
    </row>
    <row r="19" spans="1:17">
      <c r="A19" s="1" t="s">
        <v>46</v>
      </c>
      <c r="C19" s="7">
        <v>334084</v>
      </c>
      <c r="D19" s="7"/>
      <c r="E19" s="7">
        <v>4636029407</v>
      </c>
      <c r="F19" s="7"/>
      <c r="G19" s="7">
        <v>6478260443</v>
      </c>
      <c r="H19" s="7"/>
      <c r="I19" s="7">
        <v>-1842231036</v>
      </c>
      <c r="J19" s="7"/>
      <c r="K19" s="7">
        <v>334084</v>
      </c>
      <c r="L19" s="7"/>
      <c r="M19" s="7">
        <v>4636029407</v>
      </c>
      <c r="N19" s="7"/>
      <c r="O19" s="7">
        <v>6478260443</v>
      </c>
      <c r="P19" s="7"/>
      <c r="Q19" s="7">
        <v>-1842231036</v>
      </c>
    </row>
    <row r="20" spans="1:17">
      <c r="A20" s="1" t="s">
        <v>38</v>
      </c>
      <c r="C20" s="7">
        <v>2780117</v>
      </c>
      <c r="D20" s="7"/>
      <c r="E20" s="7">
        <v>12146183511</v>
      </c>
      <c r="F20" s="7"/>
      <c r="G20" s="7">
        <v>14862296525</v>
      </c>
      <c r="H20" s="7"/>
      <c r="I20" s="7">
        <v>-2716113014</v>
      </c>
      <c r="J20" s="7"/>
      <c r="K20" s="7">
        <v>3021867</v>
      </c>
      <c r="L20" s="7"/>
      <c r="M20" s="7">
        <v>13801323700</v>
      </c>
      <c r="N20" s="7"/>
      <c r="O20" s="7">
        <v>16280134890</v>
      </c>
      <c r="P20" s="7"/>
      <c r="Q20" s="7">
        <v>-2478811190</v>
      </c>
    </row>
    <row r="21" spans="1:17">
      <c r="A21" s="1" t="s">
        <v>33</v>
      </c>
      <c r="C21" s="7">
        <v>228637</v>
      </c>
      <c r="D21" s="7"/>
      <c r="E21" s="7">
        <v>5112351971</v>
      </c>
      <c r="F21" s="7"/>
      <c r="G21" s="7">
        <v>6500110975</v>
      </c>
      <c r="H21" s="7"/>
      <c r="I21" s="7">
        <v>-1387759004</v>
      </c>
      <c r="J21" s="7"/>
      <c r="K21" s="7">
        <v>584208</v>
      </c>
      <c r="L21" s="7"/>
      <c r="M21" s="7">
        <v>13821497569</v>
      </c>
      <c r="N21" s="7"/>
      <c r="O21" s="7">
        <v>16608933918</v>
      </c>
      <c r="P21" s="7"/>
      <c r="Q21" s="7">
        <v>-2787436349</v>
      </c>
    </row>
    <row r="22" spans="1:17">
      <c r="A22" s="1" t="s">
        <v>52</v>
      </c>
      <c r="C22" s="7">
        <v>1371530</v>
      </c>
      <c r="D22" s="7"/>
      <c r="E22" s="7">
        <v>40689237146</v>
      </c>
      <c r="F22" s="7"/>
      <c r="G22" s="7">
        <v>34561414439</v>
      </c>
      <c r="H22" s="7"/>
      <c r="I22" s="7">
        <v>6127822707</v>
      </c>
      <c r="J22" s="7"/>
      <c r="K22" s="7">
        <v>3000000</v>
      </c>
      <c r="L22" s="7"/>
      <c r="M22" s="7">
        <v>81871117544</v>
      </c>
      <c r="N22" s="7"/>
      <c r="O22" s="7">
        <v>75597502500</v>
      </c>
      <c r="P22" s="7"/>
      <c r="Q22" s="7">
        <v>6273615044</v>
      </c>
    </row>
    <row r="23" spans="1:17">
      <c r="A23" s="1" t="s">
        <v>27</v>
      </c>
      <c r="C23" s="7">
        <v>4297840</v>
      </c>
      <c r="D23" s="7"/>
      <c r="E23" s="7">
        <v>21044003721</v>
      </c>
      <c r="F23" s="7"/>
      <c r="G23" s="7">
        <v>26701673888</v>
      </c>
      <c r="H23" s="7"/>
      <c r="I23" s="7">
        <v>-5657670167</v>
      </c>
      <c r="J23" s="7"/>
      <c r="K23" s="7">
        <v>6607639</v>
      </c>
      <c r="L23" s="7"/>
      <c r="M23" s="7">
        <v>34380247094</v>
      </c>
      <c r="N23" s="7"/>
      <c r="O23" s="7">
        <v>41052021894</v>
      </c>
      <c r="P23" s="7"/>
      <c r="Q23" s="7">
        <v>-6671774800</v>
      </c>
    </row>
    <row r="24" spans="1:17">
      <c r="A24" s="1" t="s">
        <v>20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399554</v>
      </c>
      <c r="L24" s="7"/>
      <c r="M24" s="7">
        <v>3591639351</v>
      </c>
      <c r="N24" s="7"/>
      <c r="O24" s="7">
        <v>3264792095</v>
      </c>
      <c r="P24" s="7"/>
      <c r="Q24" s="7">
        <v>326847256</v>
      </c>
    </row>
    <row r="25" spans="1:17">
      <c r="A25" s="1" t="s">
        <v>43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1048533</v>
      </c>
      <c r="L25" s="7"/>
      <c r="M25" s="7">
        <v>25659624982</v>
      </c>
      <c r="N25" s="7"/>
      <c r="O25" s="7">
        <v>25848896815</v>
      </c>
      <c r="P25" s="7"/>
      <c r="Q25" s="7">
        <v>-189271833</v>
      </c>
    </row>
    <row r="26" spans="1:17">
      <c r="A26" s="1" t="s">
        <v>182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5813343</v>
      </c>
      <c r="L26" s="7"/>
      <c r="M26" s="7">
        <v>54345493145</v>
      </c>
      <c r="N26" s="7"/>
      <c r="O26" s="7">
        <v>48999827493</v>
      </c>
      <c r="P26" s="7"/>
      <c r="Q26" s="7">
        <v>5345665652</v>
      </c>
    </row>
    <row r="27" spans="1:17">
      <c r="A27" s="1" t="s">
        <v>196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10500000</v>
      </c>
      <c r="L27" s="7"/>
      <c r="M27" s="7">
        <v>81511004750</v>
      </c>
      <c r="N27" s="7"/>
      <c r="O27" s="7">
        <v>41933999250</v>
      </c>
      <c r="P27" s="7"/>
      <c r="Q27" s="7">
        <v>39577005500</v>
      </c>
    </row>
    <row r="28" spans="1:17">
      <c r="A28" s="1" t="s">
        <v>18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871929</v>
      </c>
      <c r="L28" s="7"/>
      <c r="M28" s="7">
        <v>4006761880</v>
      </c>
      <c r="N28" s="7"/>
      <c r="O28" s="7">
        <v>3404558733</v>
      </c>
      <c r="P28" s="7"/>
      <c r="Q28" s="7">
        <v>602203147</v>
      </c>
    </row>
    <row r="29" spans="1:17">
      <c r="A29" s="1" t="s">
        <v>24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495317</v>
      </c>
      <c r="L29" s="7"/>
      <c r="M29" s="7">
        <v>17377722578</v>
      </c>
      <c r="N29" s="7"/>
      <c r="O29" s="7">
        <v>15869080683</v>
      </c>
      <c r="P29" s="7"/>
      <c r="Q29" s="7">
        <v>1508641895</v>
      </c>
    </row>
    <row r="30" spans="1:17">
      <c r="A30" s="1" t="s">
        <v>37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796813</v>
      </c>
      <c r="L30" s="7"/>
      <c r="M30" s="7">
        <v>3531056871</v>
      </c>
      <c r="N30" s="7"/>
      <c r="O30" s="7">
        <v>3095417231</v>
      </c>
      <c r="P30" s="7"/>
      <c r="Q30" s="7">
        <v>435639640</v>
      </c>
    </row>
    <row r="31" spans="1:17">
      <c r="A31" s="1" t="s">
        <v>197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417248</v>
      </c>
      <c r="L31" s="7"/>
      <c r="M31" s="7">
        <v>17884683148</v>
      </c>
      <c r="N31" s="7"/>
      <c r="O31" s="7">
        <v>14305257763</v>
      </c>
      <c r="P31" s="7"/>
      <c r="Q31" s="7">
        <v>3579425385</v>
      </c>
    </row>
    <row r="32" spans="1:17">
      <c r="A32" s="1" t="s">
        <v>198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18184000</v>
      </c>
      <c r="L32" s="7"/>
      <c r="M32" s="7">
        <v>43773531375</v>
      </c>
      <c r="N32" s="7"/>
      <c r="O32" s="7">
        <v>43773531375</v>
      </c>
      <c r="P32" s="7"/>
      <c r="Q32" s="7">
        <v>0</v>
      </c>
    </row>
    <row r="33" spans="1:17">
      <c r="A33" s="1" t="s">
        <v>199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625000</v>
      </c>
      <c r="L33" s="7"/>
      <c r="M33" s="7">
        <v>15314583105</v>
      </c>
      <c r="N33" s="7"/>
      <c r="O33" s="7">
        <v>8445161250</v>
      </c>
      <c r="P33" s="7"/>
      <c r="Q33" s="7">
        <v>6869421855</v>
      </c>
    </row>
    <row r="34" spans="1:17">
      <c r="A34" s="1" t="s">
        <v>63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94425</v>
      </c>
      <c r="L34" s="7"/>
      <c r="M34" s="7">
        <v>4143120407</v>
      </c>
      <c r="N34" s="7"/>
      <c r="O34" s="7">
        <v>3299290466</v>
      </c>
      <c r="P34" s="7"/>
      <c r="Q34" s="7">
        <v>843829941</v>
      </c>
    </row>
    <row r="35" spans="1:17">
      <c r="A35" s="1" t="s">
        <v>45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207427</v>
      </c>
      <c r="L35" s="7"/>
      <c r="M35" s="7">
        <v>5791956058</v>
      </c>
      <c r="N35" s="7"/>
      <c r="O35" s="7">
        <v>4684700630</v>
      </c>
      <c r="P35" s="7"/>
      <c r="Q35" s="7">
        <v>1107255428</v>
      </c>
    </row>
    <row r="36" spans="1:17">
      <c r="A36" s="1" t="s">
        <v>200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22974565</v>
      </c>
      <c r="L36" s="7"/>
      <c r="M36" s="7">
        <v>167605626385</v>
      </c>
      <c r="N36" s="7"/>
      <c r="O36" s="7">
        <v>121840016914</v>
      </c>
      <c r="P36" s="7"/>
      <c r="Q36" s="7">
        <v>45765609471</v>
      </c>
    </row>
    <row r="37" spans="1:17">
      <c r="A37" s="1" t="s">
        <v>39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303934</v>
      </c>
      <c r="L37" s="7"/>
      <c r="M37" s="7">
        <v>6161335700</v>
      </c>
      <c r="N37" s="7"/>
      <c r="O37" s="7">
        <v>5580259698</v>
      </c>
      <c r="P37" s="7"/>
      <c r="Q37" s="7">
        <v>581076002</v>
      </c>
    </row>
    <row r="38" spans="1:17">
      <c r="A38" s="1" t="s">
        <v>201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725337</v>
      </c>
      <c r="L38" s="7"/>
      <c r="M38" s="7">
        <v>7965650934</v>
      </c>
      <c r="N38" s="7"/>
      <c r="O38" s="7">
        <v>7965650934</v>
      </c>
      <c r="P38" s="7"/>
      <c r="Q38" s="7">
        <v>0</v>
      </c>
    </row>
    <row r="39" spans="1:17">
      <c r="A39" s="1" t="s">
        <v>202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824772</v>
      </c>
      <c r="L39" s="7"/>
      <c r="M39" s="7">
        <v>152197541404</v>
      </c>
      <c r="N39" s="7"/>
      <c r="O39" s="7">
        <v>153092911659</v>
      </c>
      <c r="P39" s="7"/>
      <c r="Q39" s="7">
        <v>-895370255</v>
      </c>
    </row>
    <row r="40" spans="1:17">
      <c r="A40" s="1" t="s">
        <v>180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2440852</v>
      </c>
      <c r="L40" s="7"/>
      <c r="M40" s="7">
        <v>77820789644</v>
      </c>
      <c r="N40" s="7"/>
      <c r="O40" s="7">
        <v>53257920026</v>
      </c>
      <c r="P40" s="7"/>
      <c r="Q40" s="7">
        <v>24562869618</v>
      </c>
    </row>
    <row r="41" spans="1:17">
      <c r="A41" s="1" t="s">
        <v>51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2532786</v>
      </c>
      <c r="L41" s="7"/>
      <c r="M41" s="7">
        <v>29079081639</v>
      </c>
      <c r="N41" s="7"/>
      <c r="O41" s="7">
        <v>29532807664</v>
      </c>
      <c r="P41" s="7"/>
      <c r="Q41" s="7">
        <v>-453726025</v>
      </c>
    </row>
    <row r="42" spans="1:17">
      <c r="A42" s="1" t="s">
        <v>22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87849</v>
      </c>
      <c r="L42" s="7"/>
      <c r="M42" s="7">
        <v>4806380456</v>
      </c>
      <c r="N42" s="7"/>
      <c r="O42" s="7">
        <v>4019629515</v>
      </c>
      <c r="P42" s="7"/>
      <c r="Q42" s="7">
        <v>786750941</v>
      </c>
    </row>
    <row r="43" spans="1:17">
      <c r="A43" s="1" t="s">
        <v>49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2713032</v>
      </c>
      <c r="L43" s="7"/>
      <c r="M43" s="7">
        <v>15245746239</v>
      </c>
      <c r="N43" s="7"/>
      <c r="O43" s="7">
        <v>6899661512</v>
      </c>
      <c r="P43" s="7"/>
      <c r="Q43" s="7">
        <v>8346084727</v>
      </c>
    </row>
    <row r="44" spans="1:17">
      <c r="A44" s="1" t="s">
        <v>55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868099</v>
      </c>
      <c r="L44" s="7"/>
      <c r="M44" s="7">
        <v>31255785556</v>
      </c>
      <c r="N44" s="7"/>
      <c r="O44" s="7">
        <v>32213319006</v>
      </c>
      <c r="P44" s="7"/>
      <c r="Q44" s="7">
        <v>-957533450</v>
      </c>
    </row>
    <row r="45" spans="1:17">
      <c r="A45" s="1" t="s">
        <v>58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794190</v>
      </c>
      <c r="L45" s="7"/>
      <c r="M45" s="7">
        <v>4697314209</v>
      </c>
      <c r="N45" s="7"/>
      <c r="O45" s="7">
        <v>4262319211</v>
      </c>
      <c r="P45" s="7"/>
      <c r="Q45" s="7">
        <v>434994998</v>
      </c>
    </row>
    <row r="46" spans="1:17">
      <c r="A46" s="1" t="s">
        <v>203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1125000</v>
      </c>
      <c r="L46" s="7"/>
      <c r="M46" s="7">
        <v>14181196063</v>
      </c>
      <c r="N46" s="7"/>
      <c r="O46" s="7">
        <v>12398622736</v>
      </c>
      <c r="P46" s="7"/>
      <c r="Q46" s="7">
        <v>1782573327</v>
      </c>
    </row>
    <row r="47" spans="1:17">
      <c r="A47" s="1" t="s">
        <v>41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1266892</v>
      </c>
      <c r="L47" s="7"/>
      <c r="M47" s="7">
        <v>49996380645</v>
      </c>
      <c r="N47" s="7"/>
      <c r="O47" s="7">
        <v>37543877992</v>
      </c>
      <c r="P47" s="7"/>
      <c r="Q47" s="7">
        <v>12452502653</v>
      </c>
    </row>
    <row r="48" spans="1:17">
      <c r="A48" s="1" t="s">
        <v>42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2650932</v>
      </c>
      <c r="L48" s="7"/>
      <c r="M48" s="7">
        <v>101024172020</v>
      </c>
      <c r="N48" s="7"/>
      <c r="O48" s="7">
        <v>85405501725</v>
      </c>
      <c r="P48" s="7"/>
      <c r="Q48" s="7">
        <v>15618670295</v>
      </c>
    </row>
    <row r="49" spans="1:17">
      <c r="A49" s="1" t="s">
        <v>23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1848143</v>
      </c>
      <c r="L49" s="7"/>
      <c r="M49" s="7">
        <v>31729182139</v>
      </c>
      <c r="N49" s="7"/>
      <c r="O49" s="7">
        <v>27061168668</v>
      </c>
      <c r="P49" s="7"/>
      <c r="Q49" s="7">
        <v>4668013471</v>
      </c>
    </row>
    <row r="50" spans="1:17">
      <c r="A50" s="1" t="s">
        <v>36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1271299</v>
      </c>
      <c r="L50" s="7"/>
      <c r="M50" s="7">
        <v>1797024643</v>
      </c>
      <c r="N50" s="7"/>
      <c r="O50" s="7">
        <v>1635272795</v>
      </c>
      <c r="P50" s="7"/>
      <c r="Q50" s="7">
        <v>161751848</v>
      </c>
    </row>
    <row r="51" spans="1:17">
      <c r="A51" s="1" t="s">
        <v>204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2615297</v>
      </c>
      <c r="L51" s="7"/>
      <c r="M51" s="7">
        <v>46361938406</v>
      </c>
      <c r="N51" s="7"/>
      <c r="O51" s="7">
        <v>37046237755</v>
      </c>
      <c r="P51" s="7"/>
      <c r="Q51" s="7">
        <v>9315700651</v>
      </c>
    </row>
    <row r="52" spans="1:17">
      <c r="A52" s="1" t="s">
        <v>60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142581</v>
      </c>
      <c r="L52" s="7"/>
      <c r="M52" s="7">
        <v>4250662337</v>
      </c>
      <c r="N52" s="7"/>
      <c r="O52" s="7">
        <v>3502213624</v>
      </c>
      <c r="P52" s="7"/>
      <c r="Q52" s="7">
        <v>748448713</v>
      </c>
    </row>
    <row r="53" spans="1:17">
      <c r="A53" s="1" t="s">
        <v>47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6115748</v>
      </c>
      <c r="L53" s="7"/>
      <c r="M53" s="7">
        <v>24308212228</v>
      </c>
      <c r="N53" s="7"/>
      <c r="O53" s="7">
        <v>24694357156</v>
      </c>
      <c r="P53" s="7"/>
      <c r="Q53" s="7">
        <v>-386144928</v>
      </c>
    </row>
    <row r="54" spans="1:17">
      <c r="A54" s="1" t="s">
        <v>40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195297</v>
      </c>
      <c r="L54" s="7"/>
      <c r="M54" s="7">
        <v>4471525863</v>
      </c>
      <c r="N54" s="7"/>
      <c r="O54" s="7">
        <v>4530943383</v>
      </c>
      <c r="P54" s="7"/>
      <c r="Q54" s="7">
        <v>-59417520</v>
      </c>
    </row>
    <row r="55" spans="1:17">
      <c r="A55" s="1" t="s">
        <v>105</v>
      </c>
      <c r="C55" s="7">
        <v>110120</v>
      </c>
      <c r="D55" s="7"/>
      <c r="E55" s="7">
        <v>110120000000</v>
      </c>
      <c r="F55" s="7"/>
      <c r="G55" s="7">
        <v>100153068305</v>
      </c>
      <c r="H55" s="7"/>
      <c r="I55" s="7">
        <v>9966931695</v>
      </c>
      <c r="J55" s="7"/>
      <c r="K55" s="7">
        <v>110120</v>
      </c>
      <c r="L55" s="7"/>
      <c r="M55" s="7">
        <v>110120000000</v>
      </c>
      <c r="N55" s="7"/>
      <c r="O55" s="7">
        <v>100153068305</v>
      </c>
      <c r="P55" s="7"/>
      <c r="Q55" s="7">
        <v>9966931695</v>
      </c>
    </row>
    <row r="56" spans="1:17">
      <c r="A56" s="1" t="s">
        <v>118</v>
      </c>
      <c r="C56" s="7">
        <v>83852</v>
      </c>
      <c r="D56" s="7"/>
      <c r="E56" s="7">
        <v>83852000000</v>
      </c>
      <c r="F56" s="7"/>
      <c r="G56" s="7">
        <v>76750939538</v>
      </c>
      <c r="H56" s="7"/>
      <c r="I56" s="7">
        <v>7101060462</v>
      </c>
      <c r="J56" s="7"/>
      <c r="K56" s="7">
        <v>165000</v>
      </c>
      <c r="L56" s="7"/>
      <c r="M56" s="7">
        <v>161225364141</v>
      </c>
      <c r="N56" s="7"/>
      <c r="O56" s="7">
        <v>151026869051</v>
      </c>
      <c r="P56" s="7"/>
      <c r="Q56" s="7">
        <v>10198495090</v>
      </c>
    </row>
    <row r="57" spans="1:17">
      <c r="A57" s="1" t="s">
        <v>205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54020</v>
      </c>
      <c r="L57" s="7"/>
      <c r="M57" s="7">
        <v>54020000000</v>
      </c>
      <c r="N57" s="7"/>
      <c r="O57" s="7">
        <v>50010514961</v>
      </c>
      <c r="P57" s="7"/>
      <c r="Q57" s="7">
        <v>4009485039</v>
      </c>
    </row>
    <row r="58" spans="1:17">
      <c r="A58" s="1" t="s">
        <v>117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98297</v>
      </c>
      <c r="L58" s="7"/>
      <c r="M58" s="7">
        <v>87840405798</v>
      </c>
      <c r="N58" s="7"/>
      <c r="O58" s="7">
        <v>80490651426</v>
      </c>
      <c r="P58" s="7"/>
      <c r="Q58" s="7">
        <v>7349754372</v>
      </c>
    </row>
    <row r="59" spans="1:17">
      <c r="A59" s="1" t="s">
        <v>206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16800</v>
      </c>
      <c r="L59" s="7"/>
      <c r="M59" s="7">
        <v>16800000000</v>
      </c>
      <c r="N59" s="7"/>
      <c r="O59" s="7">
        <v>15885888160</v>
      </c>
      <c r="P59" s="7"/>
      <c r="Q59" s="7">
        <v>914111840</v>
      </c>
    </row>
    <row r="60" spans="1:17">
      <c r="A60" s="1" t="s">
        <v>86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5400</v>
      </c>
      <c r="L60" s="7"/>
      <c r="M60" s="7">
        <v>5015474783</v>
      </c>
      <c r="N60" s="7"/>
      <c r="O60" s="7">
        <v>4600991919</v>
      </c>
      <c r="P60" s="7"/>
      <c r="Q60" s="7">
        <v>414482864</v>
      </c>
    </row>
    <row r="61" spans="1:17">
      <c r="A61" s="1" t="s">
        <v>207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111185</v>
      </c>
      <c r="L61" s="7"/>
      <c r="M61" s="7">
        <v>111185000000</v>
      </c>
      <c r="N61" s="7"/>
      <c r="O61" s="7">
        <v>101160011424</v>
      </c>
      <c r="P61" s="7"/>
      <c r="Q61" s="7">
        <v>10024988576</v>
      </c>
    </row>
    <row r="62" spans="1:17">
      <c r="A62" s="1" t="s">
        <v>208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186529</v>
      </c>
      <c r="L62" s="7"/>
      <c r="M62" s="7">
        <v>186529000000</v>
      </c>
      <c r="N62" s="7"/>
      <c r="O62" s="7">
        <v>180372554477</v>
      </c>
      <c r="P62" s="7"/>
      <c r="Q62" s="7">
        <v>6156445523</v>
      </c>
    </row>
    <row r="63" spans="1:17">
      <c r="A63" s="1" t="s">
        <v>209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148164</v>
      </c>
      <c r="L63" s="7"/>
      <c r="M63" s="7">
        <v>147409958611</v>
      </c>
      <c r="N63" s="7"/>
      <c r="O63" s="7">
        <v>132817600114</v>
      </c>
      <c r="P63" s="7"/>
      <c r="Q63" s="7">
        <v>14592358497</v>
      </c>
    </row>
    <row r="64" spans="1:17">
      <c r="A64" s="1" t="s">
        <v>77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253800</v>
      </c>
      <c r="L64" s="7"/>
      <c r="M64" s="7">
        <v>154675310037</v>
      </c>
      <c r="N64" s="7"/>
      <c r="O64" s="7">
        <v>141665782422</v>
      </c>
      <c r="P64" s="7"/>
      <c r="Q64" s="7">
        <v>13009527615</v>
      </c>
    </row>
    <row r="65" spans="1:20">
      <c r="A65" s="1" t="s">
        <v>111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34948</v>
      </c>
      <c r="L65" s="7"/>
      <c r="M65" s="7">
        <v>32993294708</v>
      </c>
      <c r="N65" s="7"/>
      <c r="O65" s="7">
        <v>29630532494</v>
      </c>
      <c r="P65" s="7"/>
      <c r="Q65" s="7">
        <v>3362762214</v>
      </c>
    </row>
    <row r="66" spans="1:20">
      <c r="A66" s="1" t="s">
        <v>210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15000</v>
      </c>
      <c r="L66" s="7"/>
      <c r="M66" s="7">
        <v>13535796194</v>
      </c>
      <c r="N66" s="7"/>
      <c r="O66" s="7">
        <v>12440994660</v>
      </c>
      <c r="P66" s="7"/>
      <c r="Q66" s="7">
        <v>1094801534</v>
      </c>
    </row>
    <row r="67" spans="1:20">
      <c r="A67" s="1" t="s">
        <v>108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6326</v>
      </c>
      <c r="L67" s="7"/>
      <c r="M67" s="7">
        <v>5998807221</v>
      </c>
      <c r="N67" s="7"/>
      <c r="O67" s="7">
        <v>5348511091</v>
      </c>
      <c r="P67" s="7"/>
      <c r="Q67" s="7">
        <v>650296130</v>
      </c>
    </row>
    <row r="68" spans="1:20">
      <c r="A68" s="1" t="s">
        <v>113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30000</v>
      </c>
      <c r="L68" s="7"/>
      <c r="M68" s="7">
        <v>28043416211</v>
      </c>
      <c r="N68" s="7"/>
      <c r="O68" s="7">
        <v>26884872000</v>
      </c>
      <c r="P68" s="7"/>
      <c r="Q68" s="7">
        <v>1158544211</v>
      </c>
    </row>
    <row r="69" spans="1:20" ht="24.75" thickBot="1">
      <c r="C69" s="7"/>
      <c r="D69" s="7"/>
      <c r="E69" s="8">
        <f>SUM(E8:E68)</f>
        <v>372560098082</v>
      </c>
      <c r="F69" s="7"/>
      <c r="G69" s="8">
        <f>SUM(G8:G68)</f>
        <v>364185312782</v>
      </c>
      <c r="H69" s="7"/>
      <c r="I69" s="8">
        <f>SUM(I8:I68)</f>
        <v>8374785300</v>
      </c>
      <c r="J69" s="7"/>
      <c r="K69" s="7"/>
      <c r="L69" s="7"/>
      <c r="M69" s="8">
        <f>SUM(M8:M68)</f>
        <v>2534560749123</v>
      </c>
      <c r="N69" s="7"/>
      <c r="O69" s="8">
        <f>SUM(O8:O68)</f>
        <v>2273161110487</v>
      </c>
      <c r="P69" s="7"/>
      <c r="Q69" s="8">
        <f>SUM(Q8:Q68)</f>
        <v>261399638636</v>
      </c>
    </row>
    <row r="70" spans="1:20" ht="24.75" thickTop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T70" s="3"/>
    </row>
    <row r="71" spans="1:20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T71" s="3"/>
    </row>
    <row r="72" spans="1:20">
      <c r="G72" s="3"/>
      <c r="I72" s="4"/>
      <c r="J72" s="4"/>
      <c r="K72" s="4"/>
      <c r="L72" s="4"/>
      <c r="M72" s="4"/>
      <c r="N72" s="4"/>
      <c r="O72" s="4"/>
      <c r="P72" s="4"/>
      <c r="Q72" s="4"/>
      <c r="T72" s="3"/>
    </row>
    <row r="73" spans="1:20">
      <c r="G73" s="3"/>
      <c r="I73" s="4"/>
      <c r="J73" s="4"/>
      <c r="K73" s="4"/>
      <c r="L73" s="4"/>
      <c r="M73" s="4"/>
      <c r="N73" s="4"/>
      <c r="O73" s="4"/>
      <c r="P73" s="4"/>
      <c r="Q73" s="4"/>
      <c r="T73" s="3"/>
    </row>
    <row r="74" spans="1:20">
      <c r="G74" s="13"/>
      <c r="I74" s="7"/>
      <c r="J74" s="7"/>
      <c r="K74" s="7"/>
      <c r="L74" s="7"/>
      <c r="M74" s="7"/>
      <c r="N74" s="7"/>
      <c r="O74" s="7"/>
      <c r="P74" s="7"/>
      <c r="Q74" s="7"/>
    </row>
    <row r="75" spans="1:20">
      <c r="I75" s="4"/>
      <c r="J75" s="4"/>
      <c r="K75" s="4"/>
      <c r="L75" s="4"/>
      <c r="M75" s="4"/>
      <c r="N75" s="4"/>
      <c r="O75" s="4"/>
      <c r="P75" s="4"/>
      <c r="Q75" s="4"/>
    </row>
    <row r="76" spans="1:20">
      <c r="I76" s="4"/>
      <c r="J76" s="4"/>
      <c r="K76" s="4"/>
      <c r="L76" s="4"/>
      <c r="M76" s="4"/>
      <c r="N76" s="4"/>
      <c r="O76" s="4"/>
      <c r="P76" s="4"/>
      <c r="Q76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9"/>
  <sheetViews>
    <sheetView rightToLeft="1" workbookViewId="0">
      <selection activeCell="G75" sqref="G75"/>
    </sheetView>
  </sheetViews>
  <sheetFormatPr defaultRowHeight="24"/>
  <cols>
    <col min="1" max="1" width="32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148</v>
      </c>
      <c r="D6" s="16" t="s">
        <v>148</v>
      </c>
      <c r="E6" s="16" t="s">
        <v>148</v>
      </c>
      <c r="F6" s="16" t="s">
        <v>148</v>
      </c>
      <c r="G6" s="16" t="s">
        <v>148</v>
      </c>
      <c r="H6" s="16" t="s">
        <v>148</v>
      </c>
      <c r="I6" s="16" t="s">
        <v>148</v>
      </c>
      <c r="J6" s="16" t="s">
        <v>148</v>
      </c>
      <c r="K6" s="16" t="s">
        <v>148</v>
      </c>
      <c r="M6" s="16" t="s">
        <v>149</v>
      </c>
      <c r="N6" s="16" t="s">
        <v>149</v>
      </c>
      <c r="O6" s="16" t="s">
        <v>149</v>
      </c>
      <c r="P6" s="16" t="s">
        <v>149</v>
      </c>
      <c r="Q6" s="16" t="s">
        <v>149</v>
      </c>
      <c r="R6" s="16" t="s">
        <v>149</v>
      </c>
      <c r="S6" s="16" t="s">
        <v>149</v>
      </c>
      <c r="T6" s="16" t="s">
        <v>149</v>
      </c>
      <c r="U6" s="16" t="s">
        <v>149</v>
      </c>
    </row>
    <row r="7" spans="1:21" ht="24.75">
      <c r="A7" s="16" t="s">
        <v>3</v>
      </c>
      <c r="C7" s="16" t="s">
        <v>211</v>
      </c>
      <c r="E7" s="16" t="s">
        <v>212</v>
      </c>
      <c r="G7" s="16" t="s">
        <v>213</v>
      </c>
      <c r="I7" s="16" t="s">
        <v>133</v>
      </c>
      <c r="K7" s="16" t="s">
        <v>214</v>
      </c>
      <c r="M7" s="16" t="s">
        <v>211</v>
      </c>
      <c r="O7" s="16" t="s">
        <v>212</v>
      </c>
      <c r="Q7" s="16" t="s">
        <v>213</v>
      </c>
      <c r="S7" s="16" t="s">
        <v>133</v>
      </c>
      <c r="U7" s="16" t="s">
        <v>214</v>
      </c>
    </row>
    <row r="8" spans="1:21">
      <c r="A8" s="1" t="s">
        <v>57</v>
      </c>
      <c r="C8" s="7">
        <v>0</v>
      </c>
      <c r="D8" s="7"/>
      <c r="E8" s="7">
        <v>1312948920</v>
      </c>
      <c r="F8" s="7"/>
      <c r="G8" s="7">
        <v>431589458</v>
      </c>
      <c r="H8" s="7"/>
      <c r="I8" s="7">
        <f>C8+E8+G8</f>
        <v>1744538378</v>
      </c>
      <c r="J8" s="7"/>
      <c r="K8" s="9">
        <f>I8/$I$68</f>
        <v>7.355194198307856E-3</v>
      </c>
      <c r="L8" s="7"/>
      <c r="M8" s="7">
        <v>6587009840</v>
      </c>
      <c r="N8" s="7"/>
      <c r="O8" s="7">
        <v>930207814</v>
      </c>
      <c r="P8" s="7"/>
      <c r="Q8" s="7">
        <v>731822336</v>
      </c>
      <c r="R8" s="7"/>
      <c r="S8" s="7">
        <f>M8+O8+Q8</f>
        <v>8249039990</v>
      </c>
      <c r="T8" s="7"/>
      <c r="U8" s="9">
        <f>S8/$S$68</f>
        <v>2.9932210391651476E-2</v>
      </c>
    </row>
    <row r="9" spans="1:21">
      <c r="A9" s="1" t="s">
        <v>44</v>
      </c>
      <c r="C9" s="7">
        <v>0</v>
      </c>
      <c r="D9" s="7"/>
      <c r="E9" s="7">
        <v>2255936192</v>
      </c>
      <c r="F9" s="7"/>
      <c r="G9" s="7">
        <v>-4565413386</v>
      </c>
      <c r="H9" s="7"/>
      <c r="I9" s="7">
        <f t="shared" ref="I9:I66" si="0">C9+E9+G9</f>
        <v>-2309477194</v>
      </c>
      <c r="J9" s="7"/>
      <c r="K9" s="9">
        <f t="shared" ref="K9:K67" si="1">I9/$I$68</f>
        <v>-9.7370476182399631E-3</v>
      </c>
      <c r="L9" s="7"/>
      <c r="M9" s="7">
        <v>10052128619</v>
      </c>
      <c r="N9" s="7"/>
      <c r="O9" s="7">
        <v>-33604635844</v>
      </c>
      <c r="P9" s="7"/>
      <c r="Q9" s="7">
        <v>-9005705495</v>
      </c>
      <c r="R9" s="7"/>
      <c r="S9" s="7">
        <f t="shared" ref="S9:S66" si="2">M9+O9+Q9</f>
        <v>-32558212720</v>
      </c>
      <c r="T9" s="7"/>
      <c r="U9" s="9">
        <f t="shared" ref="U9:U67" si="3">S9/$S$68</f>
        <v>-0.11813971980892085</v>
      </c>
    </row>
    <row r="10" spans="1:21">
      <c r="A10" s="1" t="s">
        <v>53</v>
      </c>
      <c r="C10" s="7">
        <v>0</v>
      </c>
      <c r="D10" s="7"/>
      <c r="E10" s="7">
        <v>4154873103</v>
      </c>
      <c r="F10" s="7"/>
      <c r="G10" s="7">
        <v>1628537179</v>
      </c>
      <c r="H10" s="7"/>
      <c r="I10" s="7">
        <f t="shared" si="0"/>
        <v>5783410282</v>
      </c>
      <c r="J10" s="7"/>
      <c r="K10" s="9">
        <f t="shared" si="1"/>
        <v>2.4383588397388873E-2</v>
      </c>
      <c r="L10" s="7"/>
      <c r="M10" s="7">
        <v>893634734</v>
      </c>
      <c r="N10" s="7"/>
      <c r="O10" s="7">
        <v>11633113479</v>
      </c>
      <c r="P10" s="7"/>
      <c r="Q10" s="7">
        <v>1999011652</v>
      </c>
      <c r="R10" s="7"/>
      <c r="S10" s="7">
        <f t="shared" si="2"/>
        <v>14525759865</v>
      </c>
      <c r="T10" s="7"/>
      <c r="U10" s="9">
        <f t="shared" si="3"/>
        <v>5.2707721250577544E-2</v>
      </c>
    </row>
    <row r="11" spans="1:21">
      <c r="A11" s="1" t="s">
        <v>59</v>
      </c>
      <c r="C11" s="7">
        <v>0</v>
      </c>
      <c r="D11" s="7"/>
      <c r="E11" s="7">
        <v>0</v>
      </c>
      <c r="F11" s="7"/>
      <c r="G11" s="7">
        <v>2039790752</v>
      </c>
      <c r="H11" s="7"/>
      <c r="I11" s="7">
        <f t="shared" si="0"/>
        <v>2039790752</v>
      </c>
      <c r="J11" s="7"/>
      <c r="K11" s="9">
        <f t="shared" si="1"/>
        <v>8.6000155078688779E-3</v>
      </c>
      <c r="L11" s="7"/>
      <c r="M11" s="7">
        <v>1542857000</v>
      </c>
      <c r="N11" s="7"/>
      <c r="O11" s="7">
        <v>0</v>
      </c>
      <c r="P11" s="7"/>
      <c r="Q11" s="7">
        <v>3555383214</v>
      </c>
      <c r="R11" s="7"/>
      <c r="S11" s="7">
        <f t="shared" si="2"/>
        <v>5098240214</v>
      </c>
      <c r="T11" s="7"/>
      <c r="U11" s="9">
        <f t="shared" si="3"/>
        <v>1.8499316150439253E-2</v>
      </c>
    </row>
    <row r="12" spans="1:21">
      <c r="A12" s="1" t="s">
        <v>50</v>
      </c>
      <c r="C12" s="7">
        <v>0</v>
      </c>
      <c r="D12" s="7"/>
      <c r="E12" s="7">
        <v>16087029876</v>
      </c>
      <c r="F12" s="7"/>
      <c r="G12" s="7">
        <v>-437061580</v>
      </c>
      <c r="H12" s="7"/>
      <c r="I12" s="7">
        <f t="shared" si="0"/>
        <v>15649968296</v>
      </c>
      <c r="J12" s="7"/>
      <c r="K12" s="9">
        <f t="shared" si="1"/>
        <v>6.598224347830374E-2</v>
      </c>
      <c r="L12" s="7"/>
      <c r="M12" s="7">
        <v>14441937500</v>
      </c>
      <c r="N12" s="7"/>
      <c r="O12" s="7">
        <v>-7598113701</v>
      </c>
      <c r="P12" s="7"/>
      <c r="Q12" s="7">
        <v>-996395601</v>
      </c>
      <c r="R12" s="7"/>
      <c r="S12" s="7">
        <f t="shared" si="2"/>
        <v>5847428198</v>
      </c>
      <c r="T12" s="7"/>
      <c r="U12" s="9">
        <f t="shared" si="3"/>
        <v>2.1217796408405029E-2</v>
      </c>
    </row>
    <row r="13" spans="1:21">
      <c r="A13" s="1" t="s">
        <v>26</v>
      </c>
      <c r="C13" s="7">
        <v>0</v>
      </c>
      <c r="D13" s="7"/>
      <c r="E13" s="7">
        <v>5032532337</v>
      </c>
      <c r="F13" s="7"/>
      <c r="G13" s="7">
        <v>-395654941</v>
      </c>
      <c r="H13" s="7"/>
      <c r="I13" s="7">
        <f t="shared" si="0"/>
        <v>4636877396</v>
      </c>
      <c r="J13" s="7"/>
      <c r="K13" s="9">
        <f t="shared" si="1"/>
        <v>1.9549660902515292E-2</v>
      </c>
      <c r="L13" s="7"/>
      <c r="M13" s="7">
        <v>1955960746</v>
      </c>
      <c r="N13" s="7"/>
      <c r="O13" s="7">
        <v>-3183026755</v>
      </c>
      <c r="P13" s="7"/>
      <c r="Q13" s="7">
        <v>6555589296</v>
      </c>
      <c r="R13" s="7"/>
      <c r="S13" s="7">
        <f t="shared" si="2"/>
        <v>5328523287</v>
      </c>
      <c r="T13" s="7"/>
      <c r="U13" s="9">
        <f t="shared" si="3"/>
        <v>1.9334914159301862E-2</v>
      </c>
    </row>
    <row r="14" spans="1:21">
      <c r="A14" s="1" t="s">
        <v>32</v>
      </c>
      <c r="C14" s="7">
        <v>0</v>
      </c>
      <c r="D14" s="7"/>
      <c r="E14" s="7">
        <v>6277780133</v>
      </c>
      <c r="F14" s="7"/>
      <c r="G14" s="7">
        <v>385683483</v>
      </c>
      <c r="H14" s="7"/>
      <c r="I14" s="7">
        <f t="shared" si="0"/>
        <v>6663463616</v>
      </c>
      <c r="J14" s="7"/>
      <c r="K14" s="9">
        <f t="shared" si="1"/>
        <v>2.8094004435274562E-2</v>
      </c>
      <c r="L14" s="7"/>
      <c r="M14" s="7">
        <v>4135372010</v>
      </c>
      <c r="N14" s="7"/>
      <c r="O14" s="7">
        <v>8687458923</v>
      </c>
      <c r="P14" s="7"/>
      <c r="Q14" s="7">
        <v>503365131</v>
      </c>
      <c r="R14" s="7"/>
      <c r="S14" s="7">
        <f t="shared" si="2"/>
        <v>13326196064</v>
      </c>
      <c r="T14" s="7"/>
      <c r="U14" s="9">
        <f t="shared" si="3"/>
        <v>4.8355021286306775E-2</v>
      </c>
    </row>
    <row r="15" spans="1:21">
      <c r="A15" s="1" t="s">
        <v>21</v>
      </c>
      <c r="C15" s="7">
        <v>0</v>
      </c>
      <c r="D15" s="7"/>
      <c r="E15" s="7">
        <v>593753871</v>
      </c>
      <c r="F15" s="7"/>
      <c r="G15" s="7">
        <v>-379848829</v>
      </c>
      <c r="H15" s="7"/>
      <c r="I15" s="7">
        <f t="shared" si="0"/>
        <v>213905042</v>
      </c>
      <c r="J15" s="7"/>
      <c r="K15" s="9">
        <f t="shared" si="1"/>
        <v>9.0185068081500143E-4</v>
      </c>
      <c r="L15" s="7"/>
      <c r="M15" s="7">
        <v>3889828800</v>
      </c>
      <c r="N15" s="7"/>
      <c r="O15" s="7">
        <v>-4165242213</v>
      </c>
      <c r="P15" s="7"/>
      <c r="Q15" s="7">
        <v>28744740</v>
      </c>
      <c r="R15" s="7"/>
      <c r="S15" s="7">
        <f>M15+O15+Q15</f>
        <v>-246668673</v>
      </c>
      <c r="T15" s="7"/>
      <c r="U15" s="9">
        <f t="shared" si="3"/>
        <v>-8.9505428828276056E-4</v>
      </c>
    </row>
    <row r="16" spans="1:21">
      <c r="A16" s="1" t="s">
        <v>28</v>
      </c>
      <c r="C16" s="7">
        <v>0</v>
      </c>
      <c r="D16" s="7"/>
      <c r="E16" s="7">
        <v>0</v>
      </c>
      <c r="F16" s="7"/>
      <c r="G16" s="7">
        <v>-558593537</v>
      </c>
      <c r="H16" s="7"/>
      <c r="I16" s="7">
        <f t="shared" si="0"/>
        <v>-558593537</v>
      </c>
      <c r="J16" s="7"/>
      <c r="K16" s="9">
        <f t="shared" si="1"/>
        <v>-2.355100922035815E-3</v>
      </c>
      <c r="L16" s="7"/>
      <c r="M16" s="7">
        <v>0</v>
      </c>
      <c r="N16" s="7"/>
      <c r="O16" s="7">
        <v>0</v>
      </c>
      <c r="P16" s="7"/>
      <c r="Q16" s="7">
        <v>-558593537</v>
      </c>
      <c r="R16" s="7"/>
      <c r="S16" s="7">
        <f t="shared" si="2"/>
        <v>-558593537</v>
      </c>
      <c r="T16" s="7"/>
      <c r="U16" s="9">
        <f t="shared" si="3"/>
        <v>-2.02689516515494E-3</v>
      </c>
    </row>
    <row r="17" spans="1:21">
      <c r="A17" s="1" t="s">
        <v>16</v>
      </c>
      <c r="C17" s="7">
        <v>0</v>
      </c>
      <c r="D17" s="7"/>
      <c r="E17" s="7">
        <v>16337713079</v>
      </c>
      <c r="F17" s="7"/>
      <c r="G17" s="7">
        <v>-1317526330</v>
      </c>
      <c r="H17" s="7"/>
      <c r="I17" s="7">
        <f t="shared" si="0"/>
        <v>15020186749</v>
      </c>
      <c r="J17" s="7"/>
      <c r="K17" s="9">
        <f t="shared" si="1"/>
        <v>6.3327004912554205E-2</v>
      </c>
      <c r="L17" s="7"/>
      <c r="M17" s="7">
        <v>1605500262</v>
      </c>
      <c r="N17" s="7"/>
      <c r="O17" s="7">
        <v>-12245088357</v>
      </c>
      <c r="P17" s="7"/>
      <c r="Q17" s="7">
        <v>-1317526330</v>
      </c>
      <c r="R17" s="7"/>
      <c r="S17" s="7">
        <f t="shared" si="2"/>
        <v>-11957114425</v>
      </c>
      <c r="T17" s="7"/>
      <c r="U17" s="9">
        <f t="shared" si="3"/>
        <v>-4.3387214158256346E-2</v>
      </c>
    </row>
    <row r="18" spans="1:21">
      <c r="A18" s="1" t="s">
        <v>56</v>
      </c>
      <c r="C18" s="7">
        <v>0</v>
      </c>
      <c r="D18" s="7"/>
      <c r="E18" s="7">
        <v>7273070801</v>
      </c>
      <c r="F18" s="7"/>
      <c r="G18" s="7">
        <v>-48758612</v>
      </c>
      <c r="H18" s="7"/>
      <c r="I18" s="7">
        <f t="shared" si="0"/>
        <v>7224312189</v>
      </c>
      <c r="J18" s="7"/>
      <c r="K18" s="9">
        <f t="shared" si="1"/>
        <v>3.0458612873976873E-2</v>
      </c>
      <c r="L18" s="7"/>
      <c r="M18" s="7">
        <v>2525106029</v>
      </c>
      <c r="N18" s="7"/>
      <c r="O18" s="7">
        <v>1744025369</v>
      </c>
      <c r="P18" s="7"/>
      <c r="Q18" s="7">
        <v>2028077958</v>
      </c>
      <c r="R18" s="7"/>
      <c r="S18" s="7">
        <f t="shared" si="2"/>
        <v>6297209356</v>
      </c>
      <c r="T18" s="7"/>
      <c r="U18" s="9">
        <f t="shared" si="3"/>
        <v>2.2849858353525584E-2</v>
      </c>
    </row>
    <row r="19" spans="1:21">
      <c r="A19" s="1" t="s">
        <v>46</v>
      </c>
      <c r="C19" s="7">
        <v>0</v>
      </c>
      <c r="D19" s="7"/>
      <c r="E19" s="7">
        <v>3981150977</v>
      </c>
      <c r="F19" s="7"/>
      <c r="G19" s="7">
        <v>-1842231036</v>
      </c>
      <c r="H19" s="7"/>
      <c r="I19" s="7">
        <f t="shared" si="0"/>
        <v>2138919941</v>
      </c>
      <c r="J19" s="7"/>
      <c r="K19" s="9">
        <f t="shared" si="1"/>
        <v>9.0179566922019196E-3</v>
      </c>
      <c r="L19" s="7"/>
      <c r="M19" s="7">
        <v>2301031951</v>
      </c>
      <c r="N19" s="7"/>
      <c r="O19" s="7">
        <v>-15065936900</v>
      </c>
      <c r="P19" s="7"/>
      <c r="Q19" s="7">
        <v>-1842231036</v>
      </c>
      <c r="R19" s="7"/>
      <c r="S19" s="7">
        <f t="shared" si="2"/>
        <v>-14607135985</v>
      </c>
      <c r="T19" s="7"/>
      <c r="U19" s="9">
        <f t="shared" si="3"/>
        <v>-5.3003000113045061E-2</v>
      </c>
    </row>
    <row r="20" spans="1:21">
      <c r="A20" s="1" t="s">
        <v>38</v>
      </c>
      <c r="C20" s="7">
        <v>0</v>
      </c>
      <c r="D20" s="7"/>
      <c r="E20" s="7">
        <v>4200210206</v>
      </c>
      <c r="F20" s="7"/>
      <c r="G20" s="7">
        <v>-2716113014</v>
      </c>
      <c r="H20" s="7"/>
      <c r="I20" s="7">
        <f t="shared" si="0"/>
        <v>1484097192</v>
      </c>
      <c r="J20" s="7"/>
      <c r="K20" s="9">
        <f t="shared" si="1"/>
        <v>6.2571412552343292E-3</v>
      </c>
      <c r="L20" s="7"/>
      <c r="M20" s="7">
        <v>0</v>
      </c>
      <c r="N20" s="7"/>
      <c r="O20" s="7">
        <v>-116320619</v>
      </c>
      <c r="P20" s="7"/>
      <c r="Q20" s="7">
        <v>-2478811190</v>
      </c>
      <c r="R20" s="7"/>
      <c r="S20" s="7">
        <f t="shared" si="2"/>
        <v>-2595131809</v>
      </c>
      <c r="T20" s="7"/>
      <c r="U20" s="9">
        <f t="shared" si="3"/>
        <v>-9.4166147085262344E-3</v>
      </c>
    </row>
    <row r="21" spans="1:21">
      <c r="A21" s="1" t="s">
        <v>33</v>
      </c>
      <c r="C21" s="7">
        <v>0</v>
      </c>
      <c r="D21" s="7"/>
      <c r="E21" s="7">
        <v>12128348664</v>
      </c>
      <c r="F21" s="7"/>
      <c r="G21" s="7">
        <v>-1387759004</v>
      </c>
      <c r="H21" s="7"/>
      <c r="I21" s="7">
        <f t="shared" si="0"/>
        <v>10740589660</v>
      </c>
      <c r="J21" s="7"/>
      <c r="K21" s="9">
        <f t="shared" si="1"/>
        <v>4.5283682921441214E-2</v>
      </c>
      <c r="L21" s="7"/>
      <c r="M21" s="7">
        <v>9547494958</v>
      </c>
      <c r="N21" s="7"/>
      <c r="O21" s="7">
        <v>-21637062941</v>
      </c>
      <c r="P21" s="7"/>
      <c r="Q21" s="7">
        <v>-2787436349</v>
      </c>
      <c r="R21" s="7"/>
      <c r="S21" s="7">
        <f t="shared" si="2"/>
        <v>-14877004332</v>
      </c>
      <c r="T21" s="7"/>
      <c r="U21" s="9">
        <f t="shared" si="3"/>
        <v>-5.3982236018101114E-2</v>
      </c>
    </row>
    <row r="22" spans="1:21">
      <c r="A22" s="1" t="s">
        <v>52</v>
      </c>
      <c r="C22" s="7">
        <v>0</v>
      </c>
      <c r="D22" s="7"/>
      <c r="E22" s="7">
        <v>0</v>
      </c>
      <c r="F22" s="7"/>
      <c r="G22" s="7">
        <v>6127822707</v>
      </c>
      <c r="H22" s="7"/>
      <c r="I22" s="7">
        <f t="shared" si="0"/>
        <v>6127822707</v>
      </c>
      <c r="J22" s="7"/>
      <c r="K22" s="9">
        <f t="shared" si="1"/>
        <v>2.5835674692612318E-2</v>
      </c>
      <c r="L22" s="7"/>
      <c r="M22" s="7">
        <v>0</v>
      </c>
      <c r="N22" s="7"/>
      <c r="O22" s="7">
        <v>0</v>
      </c>
      <c r="P22" s="7"/>
      <c r="Q22" s="7">
        <v>6273615044</v>
      </c>
      <c r="R22" s="7"/>
      <c r="S22" s="7">
        <f t="shared" si="2"/>
        <v>6273615044</v>
      </c>
      <c r="T22" s="7"/>
      <c r="U22" s="9">
        <f t="shared" si="3"/>
        <v>2.276424476555821E-2</v>
      </c>
    </row>
    <row r="23" spans="1:21">
      <c r="A23" s="1" t="s">
        <v>27</v>
      </c>
      <c r="C23" s="7">
        <v>0</v>
      </c>
      <c r="D23" s="7"/>
      <c r="E23" s="7">
        <v>10340416162</v>
      </c>
      <c r="F23" s="7"/>
      <c r="G23" s="7">
        <v>-5657670167</v>
      </c>
      <c r="H23" s="7"/>
      <c r="I23" s="7">
        <f t="shared" si="0"/>
        <v>4682745995</v>
      </c>
      <c r="J23" s="7"/>
      <c r="K23" s="9">
        <f t="shared" si="1"/>
        <v>1.9743048710719364E-2</v>
      </c>
      <c r="L23" s="7"/>
      <c r="M23" s="7">
        <v>4985395957</v>
      </c>
      <c r="N23" s="7"/>
      <c r="O23" s="7">
        <v>-10310554154</v>
      </c>
      <c r="P23" s="7"/>
      <c r="Q23" s="7">
        <v>-6671774800</v>
      </c>
      <c r="R23" s="7"/>
      <c r="S23" s="7">
        <f t="shared" si="2"/>
        <v>-11996932997</v>
      </c>
      <c r="T23" s="7"/>
      <c r="U23" s="9">
        <f t="shared" si="3"/>
        <v>-4.3531698592329152E-2</v>
      </c>
    </row>
    <row r="24" spans="1:21">
      <c r="A24" s="1" t="s">
        <v>20</v>
      </c>
      <c r="C24" s="7">
        <v>0</v>
      </c>
      <c r="D24" s="7"/>
      <c r="E24" s="7">
        <v>13678276077</v>
      </c>
      <c r="F24" s="7"/>
      <c r="G24" s="7">
        <v>0</v>
      </c>
      <c r="H24" s="7"/>
      <c r="I24" s="7">
        <f t="shared" si="0"/>
        <v>13678276077</v>
      </c>
      <c r="J24" s="7"/>
      <c r="K24" s="9">
        <f t="shared" si="1"/>
        <v>5.7669339988806793E-2</v>
      </c>
      <c r="L24" s="7"/>
      <c r="M24" s="7">
        <v>4135369500</v>
      </c>
      <c r="N24" s="7"/>
      <c r="O24" s="7">
        <v>9567044281</v>
      </c>
      <c r="P24" s="7"/>
      <c r="Q24" s="7">
        <v>326847256</v>
      </c>
      <c r="R24" s="7"/>
      <c r="S24" s="7">
        <f t="shared" si="2"/>
        <v>14029261037</v>
      </c>
      <c r="T24" s="7"/>
      <c r="U24" s="9">
        <f t="shared" si="3"/>
        <v>5.0906141018584462E-2</v>
      </c>
    </row>
    <row r="25" spans="1:21">
      <c r="A25" s="1" t="s">
        <v>43</v>
      </c>
      <c r="C25" s="7">
        <v>0</v>
      </c>
      <c r="D25" s="7"/>
      <c r="E25" s="7">
        <v>212555425</v>
      </c>
      <c r="F25" s="7"/>
      <c r="G25" s="7">
        <v>0</v>
      </c>
      <c r="H25" s="7"/>
      <c r="I25" s="7">
        <f t="shared" si="0"/>
        <v>212555425</v>
      </c>
      <c r="J25" s="7"/>
      <c r="K25" s="9">
        <f t="shared" si="1"/>
        <v>8.9616052503882525E-4</v>
      </c>
      <c r="L25" s="7"/>
      <c r="M25" s="7">
        <v>3763367520</v>
      </c>
      <c r="N25" s="7"/>
      <c r="O25" s="7">
        <v>2479813238</v>
      </c>
      <c r="P25" s="7"/>
      <c r="Q25" s="7">
        <v>-189271833</v>
      </c>
      <c r="R25" s="7"/>
      <c r="S25" s="7">
        <f t="shared" si="2"/>
        <v>6053908925</v>
      </c>
      <c r="T25" s="7"/>
      <c r="U25" s="9">
        <f t="shared" si="3"/>
        <v>2.1967025963586899E-2</v>
      </c>
    </row>
    <row r="26" spans="1:21">
      <c r="A26" s="1" t="s">
        <v>182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9">
        <f t="shared" si="1"/>
        <v>0</v>
      </c>
      <c r="L26" s="7"/>
      <c r="M26" s="7">
        <v>228101700</v>
      </c>
      <c r="N26" s="7"/>
      <c r="O26" s="7">
        <v>0</v>
      </c>
      <c r="P26" s="7"/>
      <c r="Q26" s="7">
        <v>5345665652</v>
      </c>
      <c r="R26" s="7"/>
      <c r="S26" s="7">
        <f t="shared" si="2"/>
        <v>5573767352</v>
      </c>
      <c r="T26" s="7"/>
      <c r="U26" s="9">
        <f t="shared" si="3"/>
        <v>2.0224799159227029E-2</v>
      </c>
    </row>
    <row r="27" spans="1:21">
      <c r="A27" s="1" t="s">
        <v>196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9">
        <f t="shared" si="1"/>
        <v>0</v>
      </c>
      <c r="L27" s="7"/>
      <c r="M27" s="7">
        <v>0</v>
      </c>
      <c r="N27" s="7"/>
      <c r="O27" s="7">
        <v>0</v>
      </c>
      <c r="P27" s="7"/>
      <c r="Q27" s="7">
        <v>39577005500</v>
      </c>
      <c r="R27" s="7"/>
      <c r="S27" s="7">
        <f t="shared" si="2"/>
        <v>39577005500</v>
      </c>
      <c r="T27" s="7"/>
      <c r="U27" s="9">
        <f t="shared" si="3"/>
        <v>0.14360789337106217</v>
      </c>
    </row>
    <row r="28" spans="1:21">
      <c r="A28" s="1" t="s">
        <v>18</v>
      </c>
      <c r="C28" s="7">
        <v>0</v>
      </c>
      <c r="D28" s="7"/>
      <c r="E28" s="7">
        <v>10067194465</v>
      </c>
      <c r="F28" s="7"/>
      <c r="G28" s="7">
        <v>0</v>
      </c>
      <c r="H28" s="7"/>
      <c r="I28" s="7">
        <f t="shared" si="0"/>
        <v>10067194465</v>
      </c>
      <c r="J28" s="7"/>
      <c r="K28" s="9">
        <f t="shared" si="1"/>
        <v>4.2444563705783353E-2</v>
      </c>
      <c r="L28" s="7"/>
      <c r="M28" s="7">
        <v>1253397625</v>
      </c>
      <c r="N28" s="7"/>
      <c r="O28" s="7">
        <v>19356922425</v>
      </c>
      <c r="P28" s="7"/>
      <c r="Q28" s="7">
        <v>602203147</v>
      </c>
      <c r="R28" s="7"/>
      <c r="S28" s="7">
        <f t="shared" si="2"/>
        <v>21212523197</v>
      </c>
      <c r="T28" s="7"/>
      <c r="U28" s="9">
        <f t="shared" si="3"/>
        <v>7.6971103066551069E-2</v>
      </c>
    </row>
    <row r="29" spans="1:21">
      <c r="A29" s="1" t="s">
        <v>24</v>
      </c>
      <c r="C29" s="7">
        <v>0</v>
      </c>
      <c r="D29" s="7"/>
      <c r="E29" s="7">
        <v>3395634690</v>
      </c>
      <c r="F29" s="7"/>
      <c r="G29" s="7">
        <v>0</v>
      </c>
      <c r="H29" s="7"/>
      <c r="I29" s="7">
        <f t="shared" si="0"/>
        <v>3395634690</v>
      </c>
      <c r="J29" s="7"/>
      <c r="K29" s="9">
        <f t="shared" si="1"/>
        <v>1.4316424841334672E-2</v>
      </c>
      <c r="L29" s="7"/>
      <c r="M29" s="7">
        <v>4404532500</v>
      </c>
      <c r="N29" s="7"/>
      <c r="O29" s="7">
        <v>-6586947550</v>
      </c>
      <c r="P29" s="7"/>
      <c r="Q29" s="7">
        <v>1508641895</v>
      </c>
      <c r="R29" s="7"/>
      <c r="S29" s="7">
        <f t="shared" si="2"/>
        <v>-673773155</v>
      </c>
      <c r="T29" s="7"/>
      <c r="U29" s="9">
        <f t="shared" si="3"/>
        <v>-2.4448323509347904E-3</v>
      </c>
    </row>
    <row r="30" spans="1:21">
      <c r="A30" s="1" t="s">
        <v>37</v>
      </c>
      <c r="C30" s="7">
        <v>4847278290</v>
      </c>
      <c r="D30" s="7"/>
      <c r="E30" s="7">
        <v>-2687103693</v>
      </c>
      <c r="F30" s="7"/>
      <c r="G30" s="7">
        <v>0</v>
      </c>
      <c r="H30" s="7"/>
      <c r="I30" s="7">
        <f t="shared" si="0"/>
        <v>2160174597</v>
      </c>
      <c r="J30" s="7"/>
      <c r="K30" s="9">
        <f t="shared" si="1"/>
        <v>9.1075690071098069E-3</v>
      </c>
      <c r="L30" s="7"/>
      <c r="M30" s="7">
        <v>4847278290</v>
      </c>
      <c r="N30" s="7"/>
      <c r="O30" s="7">
        <v>-1062059494</v>
      </c>
      <c r="P30" s="7"/>
      <c r="Q30" s="7">
        <v>435639640</v>
      </c>
      <c r="R30" s="7"/>
      <c r="S30" s="7">
        <f t="shared" si="2"/>
        <v>4220858436</v>
      </c>
      <c r="T30" s="7"/>
      <c r="U30" s="9">
        <f t="shared" si="3"/>
        <v>1.5315675871723953E-2</v>
      </c>
    </row>
    <row r="31" spans="1:21">
      <c r="A31" s="1" t="s">
        <v>197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9">
        <f t="shared" si="1"/>
        <v>0</v>
      </c>
      <c r="L31" s="7"/>
      <c r="M31" s="7">
        <v>0</v>
      </c>
      <c r="N31" s="7"/>
      <c r="O31" s="7">
        <v>0</v>
      </c>
      <c r="P31" s="7"/>
      <c r="Q31" s="7">
        <v>3579425385</v>
      </c>
      <c r="R31" s="7"/>
      <c r="S31" s="7">
        <f t="shared" si="2"/>
        <v>3579425385</v>
      </c>
      <c r="T31" s="7"/>
      <c r="U31" s="9">
        <f t="shared" si="3"/>
        <v>1.2988191818068527E-2</v>
      </c>
    </row>
    <row r="32" spans="1:21">
      <c r="A32" s="1" t="s">
        <v>198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9">
        <f t="shared" si="1"/>
        <v>0</v>
      </c>
      <c r="L32" s="7"/>
      <c r="M32" s="7">
        <v>0</v>
      </c>
      <c r="N32" s="7"/>
      <c r="O32" s="7">
        <v>0</v>
      </c>
      <c r="P32" s="7"/>
      <c r="Q32" s="7">
        <v>0</v>
      </c>
      <c r="R32" s="7"/>
      <c r="S32" s="7">
        <f t="shared" si="2"/>
        <v>0</v>
      </c>
      <c r="T32" s="7"/>
      <c r="U32" s="9">
        <f t="shared" si="3"/>
        <v>0</v>
      </c>
    </row>
    <row r="33" spans="1:21">
      <c r="A33" s="1" t="s">
        <v>199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9">
        <f t="shared" si="1"/>
        <v>0</v>
      </c>
      <c r="L33" s="7"/>
      <c r="M33" s="7">
        <v>0</v>
      </c>
      <c r="N33" s="7"/>
      <c r="O33" s="7">
        <v>0</v>
      </c>
      <c r="P33" s="7"/>
      <c r="Q33" s="7">
        <v>6869421855</v>
      </c>
      <c r="R33" s="7"/>
      <c r="S33" s="7">
        <f t="shared" si="2"/>
        <v>6869421855</v>
      </c>
      <c r="T33" s="7"/>
      <c r="U33" s="9">
        <f t="shared" si="3"/>
        <v>2.4926170861352407E-2</v>
      </c>
    </row>
    <row r="34" spans="1:21">
      <c r="A34" s="1" t="s">
        <v>63</v>
      </c>
      <c r="C34" s="7">
        <v>0</v>
      </c>
      <c r="D34" s="7"/>
      <c r="E34" s="7">
        <v>1025450896</v>
      </c>
      <c r="F34" s="7"/>
      <c r="G34" s="7">
        <v>0</v>
      </c>
      <c r="H34" s="7"/>
      <c r="I34" s="7">
        <f t="shared" si="0"/>
        <v>1025450896</v>
      </c>
      <c r="J34" s="7"/>
      <c r="K34" s="9">
        <f t="shared" si="1"/>
        <v>4.3234305281123443E-3</v>
      </c>
      <c r="L34" s="7"/>
      <c r="M34" s="7">
        <v>2415831131</v>
      </c>
      <c r="N34" s="7"/>
      <c r="O34" s="7">
        <v>-2493464814</v>
      </c>
      <c r="P34" s="7"/>
      <c r="Q34" s="7">
        <v>843829941</v>
      </c>
      <c r="R34" s="7"/>
      <c r="S34" s="7">
        <f t="shared" si="2"/>
        <v>766196258</v>
      </c>
      <c r="T34" s="7"/>
      <c r="U34" s="9">
        <f t="shared" si="3"/>
        <v>2.7801959529295574E-3</v>
      </c>
    </row>
    <row r="35" spans="1:21">
      <c r="A35" s="1" t="s">
        <v>45</v>
      </c>
      <c r="C35" s="7">
        <v>0</v>
      </c>
      <c r="D35" s="7"/>
      <c r="E35" s="7">
        <v>1804547960</v>
      </c>
      <c r="F35" s="7"/>
      <c r="G35" s="7">
        <v>0</v>
      </c>
      <c r="H35" s="7"/>
      <c r="I35" s="7">
        <f t="shared" si="0"/>
        <v>1804547960</v>
      </c>
      <c r="J35" s="7"/>
      <c r="K35" s="9">
        <f t="shared" si="1"/>
        <v>7.6082021773442908E-3</v>
      </c>
      <c r="L35" s="7"/>
      <c r="M35" s="7">
        <v>7871853000</v>
      </c>
      <c r="N35" s="7"/>
      <c r="O35" s="7">
        <v>-9316458878</v>
      </c>
      <c r="P35" s="7"/>
      <c r="Q35" s="7">
        <v>1107255428</v>
      </c>
      <c r="R35" s="7"/>
      <c r="S35" s="7">
        <f t="shared" si="2"/>
        <v>-337350450</v>
      </c>
      <c r="T35" s="7"/>
      <c r="U35" s="9">
        <f t="shared" si="3"/>
        <v>-1.2240993688185894E-3</v>
      </c>
    </row>
    <row r="36" spans="1:21">
      <c r="A36" s="1" t="s">
        <v>200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9">
        <f t="shared" si="1"/>
        <v>0</v>
      </c>
      <c r="L36" s="7"/>
      <c r="M36" s="7">
        <v>0</v>
      </c>
      <c r="N36" s="7"/>
      <c r="O36" s="7">
        <v>0</v>
      </c>
      <c r="P36" s="7"/>
      <c r="Q36" s="7">
        <v>45765609471</v>
      </c>
      <c r="R36" s="7"/>
      <c r="S36" s="7">
        <f t="shared" si="2"/>
        <v>45765609471</v>
      </c>
      <c r="T36" s="7"/>
      <c r="U36" s="9">
        <f t="shared" si="3"/>
        <v>0.166063669596555</v>
      </c>
    </row>
    <row r="37" spans="1:21">
      <c r="A37" s="1" t="s">
        <v>39</v>
      </c>
      <c r="C37" s="7">
        <v>0</v>
      </c>
      <c r="D37" s="7"/>
      <c r="E37" s="7">
        <v>1980430428</v>
      </c>
      <c r="F37" s="7"/>
      <c r="G37" s="7">
        <v>0</v>
      </c>
      <c r="H37" s="7"/>
      <c r="I37" s="7">
        <f t="shared" si="0"/>
        <v>1980430428</v>
      </c>
      <c r="J37" s="7"/>
      <c r="K37" s="9">
        <f t="shared" si="1"/>
        <v>8.3497448825846036E-3</v>
      </c>
      <c r="L37" s="7"/>
      <c r="M37" s="7">
        <v>8213804600</v>
      </c>
      <c r="N37" s="7"/>
      <c r="O37" s="7">
        <v>-9242008658</v>
      </c>
      <c r="P37" s="7"/>
      <c r="Q37" s="7">
        <v>581076002</v>
      </c>
      <c r="R37" s="7"/>
      <c r="S37" s="7">
        <f t="shared" si="2"/>
        <v>-447128056</v>
      </c>
      <c r="T37" s="7"/>
      <c r="U37" s="9">
        <f t="shared" si="3"/>
        <v>-1.6224349815768227E-3</v>
      </c>
    </row>
    <row r="38" spans="1:21">
      <c r="A38" s="1" t="s">
        <v>201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0</v>
      </c>
      <c r="N38" s="7"/>
      <c r="O38" s="7">
        <v>0</v>
      </c>
      <c r="P38" s="7"/>
      <c r="Q38" s="7">
        <v>0</v>
      </c>
      <c r="R38" s="7"/>
      <c r="S38" s="7">
        <f t="shared" si="2"/>
        <v>0</v>
      </c>
      <c r="T38" s="7"/>
      <c r="U38" s="9">
        <f t="shared" si="3"/>
        <v>0</v>
      </c>
    </row>
    <row r="39" spans="1:21">
      <c r="A39" s="1" t="s">
        <v>202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-895370255</v>
      </c>
      <c r="R39" s="7"/>
      <c r="S39" s="7">
        <f t="shared" si="2"/>
        <v>-895370255</v>
      </c>
      <c r="T39" s="7"/>
      <c r="U39" s="9">
        <f t="shared" si="3"/>
        <v>-3.2489127078515513E-3</v>
      </c>
    </row>
    <row r="40" spans="1:21">
      <c r="A40" s="1" t="s">
        <v>180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9">
        <f t="shared" si="1"/>
        <v>0</v>
      </c>
      <c r="L40" s="7"/>
      <c r="M40" s="7">
        <v>3055789805</v>
      </c>
      <c r="N40" s="7"/>
      <c r="O40" s="7">
        <v>0</v>
      </c>
      <c r="P40" s="7"/>
      <c r="Q40" s="7">
        <v>24562869618</v>
      </c>
      <c r="R40" s="7"/>
      <c r="S40" s="7">
        <f t="shared" si="2"/>
        <v>27618659423</v>
      </c>
      <c r="T40" s="7"/>
      <c r="U40" s="9">
        <f t="shared" si="3"/>
        <v>0.10021621007859892</v>
      </c>
    </row>
    <row r="41" spans="1:21">
      <c r="A41" s="1" t="s">
        <v>51</v>
      </c>
      <c r="C41" s="7">
        <v>0</v>
      </c>
      <c r="D41" s="7"/>
      <c r="E41" s="7">
        <v>2357953470</v>
      </c>
      <c r="F41" s="7"/>
      <c r="G41" s="7">
        <v>0</v>
      </c>
      <c r="H41" s="7"/>
      <c r="I41" s="7">
        <f t="shared" si="0"/>
        <v>2357953470</v>
      </c>
      <c r="J41" s="7"/>
      <c r="K41" s="9">
        <f t="shared" si="1"/>
        <v>9.9414297221175132E-3</v>
      </c>
      <c r="L41" s="7"/>
      <c r="M41" s="7">
        <v>2774112570</v>
      </c>
      <c r="N41" s="7"/>
      <c r="O41" s="7">
        <v>-2637710776</v>
      </c>
      <c r="P41" s="7"/>
      <c r="Q41" s="7">
        <v>-453726025</v>
      </c>
      <c r="R41" s="7"/>
      <c r="S41" s="7">
        <f t="shared" si="2"/>
        <v>-317324231</v>
      </c>
      <c r="T41" s="7"/>
      <c r="U41" s="9">
        <f t="shared" si="3"/>
        <v>-1.1514328523289186E-3</v>
      </c>
    </row>
    <row r="42" spans="1:21">
      <c r="A42" s="1" t="s">
        <v>22</v>
      </c>
      <c r="C42" s="7">
        <v>0</v>
      </c>
      <c r="D42" s="7"/>
      <c r="E42" s="7">
        <v>7813049120</v>
      </c>
      <c r="F42" s="7"/>
      <c r="G42" s="7">
        <v>0</v>
      </c>
      <c r="H42" s="7"/>
      <c r="I42" s="7">
        <f t="shared" si="0"/>
        <v>7813049120</v>
      </c>
      <c r="J42" s="7"/>
      <c r="K42" s="9">
        <f t="shared" si="1"/>
        <v>3.2940802153289345E-2</v>
      </c>
      <c r="L42" s="7"/>
      <c r="M42" s="7">
        <v>5657450400</v>
      </c>
      <c r="N42" s="7"/>
      <c r="O42" s="7">
        <v>7039778189</v>
      </c>
      <c r="P42" s="7"/>
      <c r="Q42" s="7">
        <v>786750941</v>
      </c>
      <c r="R42" s="7"/>
      <c r="S42" s="7">
        <f t="shared" si="2"/>
        <v>13483979530</v>
      </c>
      <c r="T42" s="7"/>
      <c r="U42" s="9">
        <f t="shared" si="3"/>
        <v>4.8927549472175827E-2</v>
      </c>
    </row>
    <row r="43" spans="1:21">
      <c r="A43" s="1" t="s">
        <v>49</v>
      </c>
      <c r="C43" s="7">
        <v>0</v>
      </c>
      <c r="D43" s="7"/>
      <c r="E43" s="7">
        <v>674272</v>
      </c>
      <c r="F43" s="7"/>
      <c r="G43" s="7">
        <v>0</v>
      </c>
      <c r="H43" s="7"/>
      <c r="I43" s="7">
        <f t="shared" si="0"/>
        <v>674272</v>
      </c>
      <c r="J43" s="7"/>
      <c r="K43" s="9">
        <f t="shared" si="1"/>
        <v>2.8428159363092182E-6</v>
      </c>
      <c r="L43" s="7"/>
      <c r="M43" s="7">
        <v>0</v>
      </c>
      <c r="N43" s="7"/>
      <c r="O43" s="7">
        <v>3793596</v>
      </c>
      <c r="P43" s="7"/>
      <c r="Q43" s="7">
        <v>8346084727</v>
      </c>
      <c r="R43" s="7"/>
      <c r="S43" s="7">
        <f t="shared" si="2"/>
        <v>8349878323</v>
      </c>
      <c r="T43" s="7"/>
      <c r="U43" s="9">
        <f t="shared" si="3"/>
        <v>3.0298109235948317E-2</v>
      </c>
    </row>
    <row r="44" spans="1:21">
      <c r="A44" s="1" t="s">
        <v>55</v>
      </c>
      <c r="C44" s="7">
        <v>0</v>
      </c>
      <c r="D44" s="7"/>
      <c r="E44" s="7">
        <v>26666721368</v>
      </c>
      <c r="F44" s="7"/>
      <c r="G44" s="7">
        <v>0</v>
      </c>
      <c r="H44" s="7"/>
      <c r="I44" s="7">
        <f t="shared" si="0"/>
        <v>26666721368</v>
      </c>
      <c r="J44" s="7"/>
      <c r="K44" s="9">
        <f t="shared" si="1"/>
        <v>0.11243026623390553</v>
      </c>
      <c r="L44" s="7"/>
      <c r="M44" s="7">
        <v>0</v>
      </c>
      <c r="N44" s="7"/>
      <c r="O44" s="7">
        <v>21935642414</v>
      </c>
      <c r="P44" s="7"/>
      <c r="Q44" s="7">
        <v>-957533450</v>
      </c>
      <c r="R44" s="7"/>
      <c r="S44" s="7">
        <f t="shared" si="2"/>
        <v>20978108964</v>
      </c>
      <c r="T44" s="7"/>
      <c r="U44" s="9">
        <f t="shared" si="3"/>
        <v>7.6120514858776647E-2</v>
      </c>
    </row>
    <row r="45" spans="1:21">
      <c r="A45" s="1" t="s">
        <v>58</v>
      </c>
      <c r="C45" s="7">
        <v>0</v>
      </c>
      <c r="D45" s="7"/>
      <c r="E45" s="7">
        <v>3695084467</v>
      </c>
      <c r="F45" s="7"/>
      <c r="G45" s="7">
        <v>0</v>
      </c>
      <c r="H45" s="7"/>
      <c r="I45" s="7">
        <f t="shared" si="0"/>
        <v>3695084467</v>
      </c>
      <c r="J45" s="7"/>
      <c r="K45" s="9">
        <f t="shared" si="1"/>
        <v>1.5578942932223575E-2</v>
      </c>
      <c r="L45" s="7"/>
      <c r="M45" s="7">
        <v>5479904400</v>
      </c>
      <c r="N45" s="7"/>
      <c r="O45" s="7">
        <v>-3077723916</v>
      </c>
      <c r="P45" s="7"/>
      <c r="Q45" s="7">
        <v>434994998</v>
      </c>
      <c r="R45" s="7"/>
      <c r="S45" s="7">
        <f t="shared" si="2"/>
        <v>2837175482</v>
      </c>
      <c r="T45" s="7"/>
      <c r="U45" s="9">
        <f t="shared" si="3"/>
        <v>1.029488686540592E-2</v>
      </c>
    </row>
    <row r="46" spans="1:21">
      <c r="A46" s="1" t="s">
        <v>203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9">
        <f t="shared" si="1"/>
        <v>0</v>
      </c>
      <c r="L46" s="7"/>
      <c r="M46" s="7">
        <v>0</v>
      </c>
      <c r="N46" s="7"/>
      <c r="O46" s="7">
        <v>0</v>
      </c>
      <c r="P46" s="7"/>
      <c r="Q46" s="7">
        <v>1782573327</v>
      </c>
      <c r="R46" s="7"/>
      <c r="S46" s="7">
        <f t="shared" si="2"/>
        <v>1782573327</v>
      </c>
      <c r="T46" s="7"/>
      <c r="U46" s="9">
        <f t="shared" si="3"/>
        <v>6.4681902290438702E-3</v>
      </c>
    </row>
    <row r="47" spans="1:21">
      <c r="A47" s="1" t="s">
        <v>41</v>
      </c>
      <c r="C47" s="7">
        <v>0</v>
      </c>
      <c r="D47" s="7"/>
      <c r="E47" s="7">
        <v>2099025026</v>
      </c>
      <c r="F47" s="7"/>
      <c r="G47" s="7">
        <v>0</v>
      </c>
      <c r="H47" s="7"/>
      <c r="I47" s="7">
        <f t="shared" si="0"/>
        <v>2099025026</v>
      </c>
      <c r="J47" s="7"/>
      <c r="K47" s="9">
        <f t="shared" si="1"/>
        <v>8.8497546904285976E-3</v>
      </c>
      <c r="L47" s="7"/>
      <c r="M47" s="7">
        <v>0</v>
      </c>
      <c r="N47" s="7"/>
      <c r="O47" s="7">
        <v>3830284895</v>
      </c>
      <c r="P47" s="7"/>
      <c r="Q47" s="7">
        <v>12452502653</v>
      </c>
      <c r="R47" s="7"/>
      <c r="S47" s="7">
        <f t="shared" si="2"/>
        <v>16282787548</v>
      </c>
      <c r="T47" s="7"/>
      <c r="U47" s="9">
        <f t="shared" si="3"/>
        <v>5.9083217348943763E-2</v>
      </c>
    </row>
    <row r="48" spans="1:21">
      <c r="A48" s="1" t="s">
        <v>42</v>
      </c>
      <c r="C48" s="7">
        <v>0</v>
      </c>
      <c r="D48" s="7"/>
      <c r="E48" s="7">
        <v>10962889732</v>
      </c>
      <c r="F48" s="7"/>
      <c r="G48" s="7">
        <v>0</v>
      </c>
      <c r="H48" s="7"/>
      <c r="I48" s="7">
        <f t="shared" si="0"/>
        <v>10962889732</v>
      </c>
      <c r="J48" s="7"/>
      <c r="K48" s="9">
        <f t="shared" si="1"/>
        <v>4.6220928109324273E-2</v>
      </c>
      <c r="L48" s="7"/>
      <c r="M48" s="7">
        <v>9035297600</v>
      </c>
      <c r="N48" s="7"/>
      <c r="O48" s="7">
        <v>4222440668</v>
      </c>
      <c r="P48" s="7"/>
      <c r="Q48" s="7">
        <v>15618670295</v>
      </c>
      <c r="R48" s="7"/>
      <c r="S48" s="7">
        <f t="shared" si="2"/>
        <v>28876408563</v>
      </c>
      <c r="T48" s="7"/>
      <c r="U48" s="9">
        <f t="shared" si="3"/>
        <v>0.10478003955742761</v>
      </c>
    </row>
    <row r="49" spans="1:21">
      <c r="A49" s="1" t="s">
        <v>23</v>
      </c>
      <c r="C49" s="7">
        <v>0</v>
      </c>
      <c r="D49" s="7"/>
      <c r="E49" s="7">
        <v>1444666066</v>
      </c>
      <c r="F49" s="7"/>
      <c r="G49" s="7">
        <v>0</v>
      </c>
      <c r="H49" s="7"/>
      <c r="I49" s="7">
        <f t="shared" si="0"/>
        <v>1444666066</v>
      </c>
      <c r="J49" s="7"/>
      <c r="K49" s="9">
        <f t="shared" si="1"/>
        <v>6.0908946464778976E-3</v>
      </c>
      <c r="L49" s="7"/>
      <c r="M49" s="7">
        <v>0</v>
      </c>
      <c r="N49" s="7"/>
      <c r="O49" s="7">
        <v>-3301092187</v>
      </c>
      <c r="P49" s="7"/>
      <c r="Q49" s="7">
        <v>4668013471</v>
      </c>
      <c r="R49" s="7"/>
      <c r="S49" s="7">
        <f t="shared" si="2"/>
        <v>1366921284</v>
      </c>
      <c r="T49" s="7"/>
      <c r="U49" s="9">
        <f t="shared" si="3"/>
        <v>4.9599681309720964E-3</v>
      </c>
    </row>
    <row r="50" spans="1:21">
      <c r="A50" s="1" t="s">
        <v>36</v>
      </c>
      <c r="C50" s="7">
        <v>0</v>
      </c>
      <c r="D50" s="7"/>
      <c r="E50" s="7">
        <v>2310738634</v>
      </c>
      <c r="F50" s="7"/>
      <c r="G50" s="7">
        <v>0</v>
      </c>
      <c r="H50" s="7"/>
      <c r="I50" s="7">
        <f t="shared" si="0"/>
        <v>2310738634</v>
      </c>
      <c r="J50" s="7"/>
      <c r="K50" s="9">
        <f t="shared" si="1"/>
        <v>9.7423660086442768E-3</v>
      </c>
      <c r="L50" s="7"/>
      <c r="M50" s="7">
        <v>0</v>
      </c>
      <c r="N50" s="7"/>
      <c r="O50" s="7">
        <v>334257791</v>
      </c>
      <c r="P50" s="7"/>
      <c r="Q50" s="7">
        <v>161751848</v>
      </c>
      <c r="R50" s="7"/>
      <c r="S50" s="7">
        <f t="shared" si="2"/>
        <v>496009639</v>
      </c>
      <c r="T50" s="7"/>
      <c r="U50" s="9">
        <f t="shared" si="3"/>
        <v>1.7998051759760105E-3</v>
      </c>
    </row>
    <row r="51" spans="1:21">
      <c r="A51" s="1" t="s">
        <v>204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9">
        <f t="shared" si="1"/>
        <v>0</v>
      </c>
      <c r="L51" s="7"/>
      <c r="M51" s="7">
        <v>0</v>
      </c>
      <c r="N51" s="7"/>
      <c r="O51" s="7">
        <v>0</v>
      </c>
      <c r="P51" s="7"/>
      <c r="Q51" s="7">
        <v>9315700651</v>
      </c>
      <c r="R51" s="7"/>
      <c r="S51" s="7">
        <f t="shared" si="2"/>
        <v>9315700651</v>
      </c>
      <c r="T51" s="7"/>
      <c r="U51" s="9">
        <f t="shared" si="3"/>
        <v>3.3802662148492826E-2</v>
      </c>
    </row>
    <row r="52" spans="1:21">
      <c r="A52" s="1" t="s">
        <v>60</v>
      </c>
      <c r="C52" s="7">
        <v>0</v>
      </c>
      <c r="D52" s="7"/>
      <c r="E52" s="7">
        <v>-97794896</v>
      </c>
      <c r="F52" s="7"/>
      <c r="G52" s="7">
        <v>0</v>
      </c>
      <c r="H52" s="7"/>
      <c r="I52" s="7">
        <f t="shared" si="0"/>
        <v>-97794896</v>
      </c>
      <c r="J52" s="7"/>
      <c r="K52" s="9">
        <f t="shared" si="1"/>
        <v>-4.1231563647682628E-4</v>
      </c>
      <c r="L52" s="7"/>
      <c r="M52" s="7">
        <v>5036871231</v>
      </c>
      <c r="N52" s="7"/>
      <c r="O52" s="7">
        <v>8410361196</v>
      </c>
      <c r="P52" s="7"/>
      <c r="Q52" s="7">
        <v>748448713</v>
      </c>
      <c r="R52" s="7"/>
      <c r="S52" s="7">
        <f t="shared" si="2"/>
        <v>14195681140</v>
      </c>
      <c r="T52" s="7"/>
      <c r="U52" s="9">
        <f t="shared" si="3"/>
        <v>5.1510007837321549E-2</v>
      </c>
    </row>
    <row r="53" spans="1:21">
      <c r="A53" s="1" t="s">
        <v>47</v>
      </c>
      <c r="C53" s="7">
        <v>0</v>
      </c>
      <c r="D53" s="7"/>
      <c r="E53" s="7">
        <v>2596583383</v>
      </c>
      <c r="F53" s="7"/>
      <c r="G53" s="7">
        <v>0</v>
      </c>
      <c r="H53" s="7"/>
      <c r="I53" s="7">
        <f t="shared" si="0"/>
        <v>2596583383</v>
      </c>
      <c r="J53" s="7"/>
      <c r="K53" s="9">
        <f t="shared" si="1"/>
        <v>1.0947523582690816E-2</v>
      </c>
      <c r="L53" s="7"/>
      <c r="M53" s="7">
        <v>2141086500</v>
      </c>
      <c r="N53" s="7"/>
      <c r="O53" s="7">
        <v>-5848697971</v>
      </c>
      <c r="P53" s="7"/>
      <c r="Q53" s="7">
        <v>-386144928</v>
      </c>
      <c r="R53" s="7"/>
      <c r="S53" s="7">
        <f t="shared" si="2"/>
        <v>-4093756399</v>
      </c>
      <c r="T53" s="7"/>
      <c r="U53" s="9">
        <f t="shared" si="3"/>
        <v>-1.4854477366527778E-2</v>
      </c>
    </row>
    <row r="54" spans="1:21">
      <c r="A54" s="1" t="s">
        <v>40</v>
      </c>
      <c r="C54" s="7">
        <v>0</v>
      </c>
      <c r="D54" s="7"/>
      <c r="E54" s="7">
        <v>9094603769</v>
      </c>
      <c r="F54" s="7"/>
      <c r="G54" s="7">
        <v>0</v>
      </c>
      <c r="H54" s="7"/>
      <c r="I54" s="7">
        <f t="shared" si="0"/>
        <v>9094603769</v>
      </c>
      <c r="J54" s="7"/>
      <c r="K54" s="9">
        <f t="shared" si="1"/>
        <v>3.8343998458976618E-2</v>
      </c>
      <c r="L54" s="7"/>
      <c r="M54" s="7">
        <v>5903786400</v>
      </c>
      <c r="N54" s="7"/>
      <c r="O54" s="7">
        <v>2140520409</v>
      </c>
      <c r="P54" s="7"/>
      <c r="Q54" s="7">
        <v>-59417520</v>
      </c>
      <c r="R54" s="7"/>
      <c r="S54" s="7">
        <f t="shared" si="2"/>
        <v>7984889289</v>
      </c>
      <c r="T54" s="7"/>
      <c r="U54" s="9">
        <f t="shared" si="3"/>
        <v>2.8973721359349645E-2</v>
      </c>
    </row>
    <row r="55" spans="1:21">
      <c r="A55" s="1" t="s">
        <v>54</v>
      </c>
      <c r="C55" s="7">
        <v>0</v>
      </c>
      <c r="D55" s="7"/>
      <c r="E55" s="7">
        <v>9674621059</v>
      </c>
      <c r="F55" s="7"/>
      <c r="G55" s="7">
        <v>0</v>
      </c>
      <c r="H55" s="7"/>
      <c r="I55" s="7">
        <f t="shared" si="0"/>
        <v>9674621059</v>
      </c>
      <c r="J55" s="7"/>
      <c r="K55" s="9">
        <f t="shared" si="1"/>
        <v>4.0789424630235223E-2</v>
      </c>
      <c r="L55" s="7"/>
      <c r="M55" s="7">
        <v>1329756440</v>
      </c>
      <c r="N55" s="7"/>
      <c r="O55" s="7">
        <v>-18522979021</v>
      </c>
      <c r="P55" s="7"/>
      <c r="Q55" s="7">
        <v>0</v>
      </c>
      <c r="R55" s="7"/>
      <c r="S55" s="7">
        <f t="shared" si="2"/>
        <v>-17193222581</v>
      </c>
      <c r="T55" s="7"/>
      <c r="U55" s="9">
        <f t="shared" si="3"/>
        <v>-6.2386793642515127E-2</v>
      </c>
    </row>
    <row r="56" spans="1:21">
      <c r="A56" s="1" t="s">
        <v>30</v>
      </c>
      <c r="C56" s="7">
        <v>0</v>
      </c>
      <c r="D56" s="7"/>
      <c r="E56" s="7">
        <v>412097166</v>
      </c>
      <c r="F56" s="7"/>
      <c r="G56" s="7">
        <v>0</v>
      </c>
      <c r="H56" s="7"/>
      <c r="I56" s="7">
        <f t="shared" si="0"/>
        <v>412097166</v>
      </c>
      <c r="J56" s="7"/>
      <c r="K56" s="9">
        <f t="shared" si="1"/>
        <v>1.7374537142468697E-3</v>
      </c>
      <c r="L56" s="7"/>
      <c r="M56" s="7">
        <v>3165313713</v>
      </c>
      <c r="N56" s="7"/>
      <c r="O56" s="7">
        <v>1887802783</v>
      </c>
      <c r="P56" s="7"/>
      <c r="Q56" s="7">
        <v>0</v>
      </c>
      <c r="R56" s="7"/>
      <c r="S56" s="7">
        <f t="shared" si="2"/>
        <v>5053116496</v>
      </c>
      <c r="T56" s="7"/>
      <c r="U56" s="9">
        <f t="shared" si="3"/>
        <v>1.8335581628304932E-2</v>
      </c>
    </row>
    <row r="57" spans="1:21">
      <c r="A57" s="1" t="s">
        <v>48</v>
      </c>
      <c r="C57" s="7">
        <v>0</v>
      </c>
      <c r="D57" s="7"/>
      <c r="E57" s="7">
        <v>161762194</v>
      </c>
      <c r="F57" s="7"/>
      <c r="G57" s="7">
        <v>0</v>
      </c>
      <c r="H57" s="7"/>
      <c r="I57" s="7">
        <f t="shared" si="0"/>
        <v>161762194</v>
      </c>
      <c r="J57" s="7"/>
      <c r="K57" s="9">
        <f t="shared" si="1"/>
        <v>6.8200984616822796E-4</v>
      </c>
      <c r="L57" s="7"/>
      <c r="M57" s="7">
        <v>256942800</v>
      </c>
      <c r="N57" s="7"/>
      <c r="O57" s="7">
        <v>-757728171</v>
      </c>
      <c r="P57" s="7"/>
      <c r="Q57" s="7">
        <v>0</v>
      </c>
      <c r="R57" s="7"/>
      <c r="S57" s="7">
        <f t="shared" si="2"/>
        <v>-500785371</v>
      </c>
      <c r="T57" s="7"/>
      <c r="U57" s="9">
        <f t="shared" si="3"/>
        <v>-1.8171342488343591E-3</v>
      </c>
    </row>
    <row r="58" spans="1:21">
      <c r="A58" s="1" t="s">
        <v>17</v>
      </c>
      <c r="C58" s="7">
        <v>0</v>
      </c>
      <c r="D58" s="7"/>
      <c r="E58" s="7">
        <v>3629401025</v>
      </c>
      <c r="F58" s="7"/>
      <c r="G58" s="7">
        <v>0</v>
      </c>
      <c r="H58" s="7"/>
      <c r="I58" s="7">
        <f t="shared" si="0"/>
        <v>3629401025</v>
      </c>
      <c r="J58" s="7"/>
      <c r="K58" s="9">
        <f t="shared" si="1"/>
        <v>1.5302013242618723E-2</v>
      </c>
      <c r="L58" s="7"/>
      <c r="M58" s="7">
        <v>2321168720</v>
      </c>
      <c r="N58" s="7"/>
      <c r="O58" s="7">
        <v>-10247369555</v>
      </c>
      <c r="P58" s="7"/>
      <c r="Q58" s="7">
        <v>0</v>
      </c>
      <c r="R58" s="7"/>
      <c r="S58" s="7">
        <f t="shared" si="2"/>
        <v>-7926200835</v>
      </c>
      <c r="T58" s="7"/>
      <c r="U58" s="9">
        <f t="shared" si="3"/>
        <v>-2.876076625732343E-2</v>
      </c>
    </row>
    <row r="59" spans="1:21">
      <c r="A59" s="1" t="s">
        <v>25</v>
      </c>
      <c r="C59" s="7">
        <v>0</v>
      </c>
      <c r="D59" s="7"/>
      <c r="E59" s="7">
        <v>13479799199</v>
      </c>
      <c r="F59" s="7"/>
      <c r="G59" s="7">
        <v>0</v>
      </c>
      <c r="H59" s="7"/>
      <c r="I59" s="7">
        <f t="shared" si="0"/>
        <v>13479799199</v>
      </c>
      <c r="J59" s="7"/>
      <c r="K59" s="9">
        <f t="shared" si="1"/>
        <v>5.6832536396536466E-2</v>
      </c>
      <c r="L59" s="7"/>
      <c r="M59" s="7">
        <v>1219581120</v>
      </c>
      <c r="N59" s="7"/>
      <c r="O59" s="7">
        <v>7008575405</v>
      </c>
      <c r="P59" s="7"/>
      <c r="Q59" s="7">
        <v>0</v>
      </c>
      <c r="R59" s="7"/>
      <c r="S59" s="7">
        <f t="shared" si="2"/>
        <v>8228156525</v>
      </c>
      <c r="T59" s="7"/>
      <c r="U59" s="9">
        <f t="shared" si="3"/>
        <v>2.9856433298941967E-2</v>
      </c>
    </row>
    <row r="60" spans="1:21">
      <c r="A60" s="1" t="s">
        <v>31</v>
      </c>
      <c r="C60" s="7">
        <v>0</v>
      </c>
      <c r="D60" s="7"/>
      <c r="E60" s="7">
        <v>1779259161</v>
      </c>
      <c r="F60" s="7"/>
      <c r="G60" s="7">
        <v>0</v>
      </c>
      <c r="H60" s="7"/>
      <c r="I60" s="7">
        <f t="shared" si="0"/>
        <v>1779259161</v>
      </c>
      <c r="J60" s="7"/>
      <c r="K60" s="9">
        <f t="shared" si="1"/>
        <v>7.5015814058940148E-3</v>
      </c>
      <c r="L60" s="7"/>
      <c r="M60" s="7">
        <v>2149561018</v>
      </c>
      <c r="N60" s="7"/>
      <c r="O60" s="7">
        <v>3569367463</v>
      </c>
      <c r="P60" s="7"/>
      <c r="Q60" s="7">
        <v>0</v>
      </c>
      <c r="R60" s="7"/>
      <c r="S60" s="7">
        <f t="shared" si="2"/>
        <v>5718928481</v>
      </c>
      <c r="T60" s="7"/>
      <c r="U60" s="9">
        <f t="shared" si="3"/>
        <v>2.0751526324956002E-2</v>
      </c>
    </row>
    <row r="61" spans="1:21">
      <c r="A61" s="1" t="s">
        <v>19</v>
      </c>
      <c r="C61" s="7">
        <v>0</v>
      </c>
      <c r="D61" s="7"/>
      <c r="E61" s="7">
        <v>17703887532</v>
      </c>
      <c r="F61" s="7"/>
      <c r="G61" s="7">
        <v>0</v>
      </c>
      <c r="H61" s="7"/>
      <c r="I61" s="7">
        <f t="shared" si="0"/>
        <v>17703887532</v>
      </c>
      <c r="J61" s="7"/>
      <c r="K61" s="14">
        <f t="shared" si="1"/>
        <v>7.4641826459641916E-2</v>
      </c>
      <c r="L61" s="7"/>
      <c r="M61" s="7">
        <v>5484227448</v>
      </c>
      <c r="N61" s="7"/>
      <c r="O61" s="7">
        <v>-2156467938</v>
      </c>
      <c r="P61" s="7"/>
      <c r="Q61" s="7">
        <v>0</v>
      </c>
      <c r="R61" s="7"/>
      <c r="S61" s="7">
        <f t="shared" si="2"/>
        <v>3327759510</v>
      </c>
      <c r="T61" s="7"/>
      <c r="U61" s="14">
        <f t="shared" si="3"/>
        <v>1.2075004837761616E-2</v>
      </c>
    </row>
    <row r="62" spans="1:21">
      <c r="A62" s="1" t="s">
        <v>35</v>
      </c>
      <c r="C62" s="7">
        <v>0</v>
      </c>
      <c r="D62" s="7"/>
      <c r="E62" s="7">
        <v>4783290421</v>
      </c>
      <c r="F62" s="7"/>
      <c r="G62" s="7">
        <v>0</v>
      </c>
      <c r="H62" s="7"/>
      <c r="I62" s="7">
        <f t="shared" si="0"/>
        <v>4783290421</v>
      </c>
      <c r="J62" s="7"/>
      <c r="K62" s="9">
        <f t="shared" si="1"/>
        <v>2.0166956713038701E-2</v>
      </c>
      <c r="L62" s="7"/>
      <c r="M62" s="7">
        <v>2198964000</v>
      </c>
      <c r="N62" s="7"/>
      <c r="O62" s="7">
        <v>4061900646</v>
      </c>
      <c r="P62" s="7"/>
      <c r="Q62" s="7">
        <v>0</v>
      </c>
      <c r="R62" s="7"/>
      <c r="S62" s="7">
        <f t="shared" si="2"/>
        <v>6260864646</v>
      </c>
      <c r="T62" s="7"/>
      <c r="U62" s="9">
        <f t="shared" si="3"/>
        <v>2.2717979067249563E-2</v>
      </c>
    </row>
    <row r="63" spans="1:21">
      <c r="A63" s="1" t="s">
        <v>29</v>
      </c>
      <c r="C63" s="7">
        <v>0</v>
      </c>
      <c r="D63" s="7"/>
      <c r="E63" s="7">
        <v>439337296</v>
      </c>
      <c r="F63" s="7"/>
      <c r="G63" s="7">
        <v>0</v>
      </c>
      <c r="H63" s="7"/>
      <c r="I63" s="7">
        <f t="shared" si="0"/>
        <v>439337296</v>
      </c>
      <c r="J63" s="7"/>
      <c r="K63" s="9">
        <f t="shared" si="1"/>
        <v>1.8523015437149994E-3</v>
      </c>
      <c r="L63" s="7"/>
      <c r="M63" s="7">
        <v>0</v>
      </c>
      <c r="N63" s="7"/>
      <c r="O63" s="7">
        <v>1517285554</v>
      </c>
      <c r="P63" s="7"/>
      <c r="Q63" s="7">
        <v>0</v>
      </c>
      <c r="R63" s="7"/>
      <c r="S63" s="7">
        <f t="shared" si="2"/>
        <v>1517285554</v>
      </c>
      <c r="T63" s="7"/>
      <c r="U63" s="9">
        <f t="shared" si="3"/>
        <v>5.5055752525866308E-3</v>
      </c>
    </row>
    <row r="64" spans="1:21">
      <c r="A64" s="1" t="s">
        <v>61</v>
      </c>
      <c r="C64" s="7">
        <v>0</v>
      </c>
      <c r="D64" s="7"/>
      <c r="E64" s="7">
        <v>-1837601098</v>
      </c>
      <c r="F64" s="7"/>
      <c r="G64" s="7">
        <v>0</v>
      </c>
      <c r="H64" s="7"/>
      <c r="I64" s="7">
        <f t="shared" si="0"/>
        <v>-1837601098</v>
      </c>
      <c r="J64" s="7"/>
      <c r="K64" s="9">
        <f t="shared" si="1"/>
        <v>-7.7475583829281318E-3</v>
      </c>
      <c r="L64" s="7"/>
      <c r="M64" s="7">
        <v>0</v>
      </c>
      <c r="N64" s="7"/>
      <c r="O64" s="7">
        <v>1669740507</v>
      </c>
      <c r="P64" s="7"/>
      <c r="Q64" s="7">
        <v>0</v>
      </c>
      <c r="R64" s="7"/>
      <c r="S64" s="7">
        <f t="shared" si="2"/>
        <v>1669740507</v>
      </c>
      <c r="T64" s="7"/>
      <c r="U64" s="9">
        <f t="shared" si="3"/>
        <v>6.0587685616234725E-3</v>
      </c>
    </row>
    <row r="65" spans="1:21">
      <c r="A65" s="1" t="s">
        <v>34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9">
        <f t="shared" si="1"/>
        <v>0</v>
      </c>
      <c r="L65" s="7"/>
      <c r="M65" s="6">
        <v>8665997683</v>
      </c>
      <c r="N65" s="7"/>
      <c r="O65" s="7">
        <v>0</v>
      </c>
      <c r="P65" s="7"/>
      <c r="Q65" s="7">
        <v>0</v>
      </c>
      <c r="R65" s="7"/>
      <c r="S65" s="7">
        <f t="shared" si="2"/>
        <v>8665997683</v>
      </c>
      <c r="T65" s="7"/>
      <c r="U65" s="9">
        <f t="shared" si="3"/>
        <v>3.1445170130775447E-2</v>
      </c>
    </row>
    <row r="66" spans="1:21">
      <c r="A66" s="1" t="s">
        <v>15</v>
      </c>
      <c r="C66" s="7">
        <v>0</v>
      </c>
      <c r="D66" s="7"/>
      <c r="E66" s="7">
        <v>1370954790</v>
      </c>
      <c r="F66" s="7"/>
      <c r="G66" s="7">
        <v>0</v>
      </c>
      <c r="H66" s="7"/>
      <c r="I66" s="7">
        <f t="shared" si="0"/>
        <v>1370954790</v>
      </c>
      <c r="J66" s="7"/>
      <c r="K66" s="9">
        <f t="shared" si="1"/>
        <v>5.7801185945307795E-3</v>
      </c>
      <c r="L66" s="7"/>
      <c r="M66" s="7">
        <v>0</v>
      </c>
      <c r="N66" s="7"/>
      <c r="O66" s="7">
        <v>-9632872895</v>
      </c>
      <c r="P66" s="7"/>
      <c r="Q66" s="7">
        <v>0</v>
      </c>
      <c r="R66" s="7"/>
      <c r="S66" s="7">
        <f t="shared" si="2"/>
        <v>-9632872895</v>
      </c>
      <c r="T66" s="7"/>
      <c r="U66" s="9">
        <f t="shared" si="3"/>
        <v>-3.4953543505512434E-2</v>
      </c>
    </row>
    <row r="67" spans="1:21">
      <c r="A67" s="1" t="s">
        <v>62</v>
      </c>
      <c r="C67" s="7">
        <v>0</v>
      </c>
      <c r="D67" s="7"/>
      <c r="E67" s="7">
        <v>1036718304</v>
      </c>
      <c r="F67" s="7"/>
      <c r="G67" s="7">
        <v>0</v>
      </c>
      <c r="H67" s="7"/>
      <c r="I67" s="7">
        <f>C67+E67+G67</f>
        <v>1036718304</v>
      </c>
      <c r="J67" s="7"/>
      <c r="K67" s="9">
        <f t="shared" si="1"/>
        <v>4.3709353437109428E-3</v>
      </c>
      <c r="L67" s="7"/>
      <c r="M67" s="7">
        <v>0</v>
      </c>
      <c r="N67" s="7"/>
      <c r="O67" s="7">
        <v>400705983</v>
      </c>
      <c r="P67" s="7"/>
      <c r="Q67" s="7">
        <v>0</v>
      </c>
      <c r="R67" s="7"/>
      <c r="S67" s="7">
        <f>M67+O67+Q67</f>
        <v>400705983</v>
      </c>
      <c r="T67" s="7"/>
      <c r="U67" s="9">
        <f t="shared" si="3"/>
        <v>1.4539892888008074E-3</v>
      </c>
    </row>
    <row r="68" spans="1:21" ht="24.75" thickBot="1">
      <c r="C68" s="8">
        <f>SUM(C8:C67)</f>
        <v>4847278290</v>
      </c>
      <c r="D68" s="7"/>
      <c r="E68" s="8">
        <f>SUM(E8:E67)</f>
        <v>241030472029</v>
      </c>
      <c r="F68" s="7"/>
      <c r="G68" s="8">
        <f>SUM(G8:G67)</f>
        <v>-8693206857</v>
      </c>
      <c r="H68" s="7"/>
      <c r="I68" s="8">
        <f>SUM(I8:I67)</f>
        <v>237184543462</v>
      </c>
      <c r="J68" s="7"/>
      <c r="K68" s="12">
        <f>SUM(K8:K67)</f>
        <v>1</v>
      </c>
      <c r="L68" s="7"/>
      <c r="M68" s="8">
        <f>SUM(M8:M67)</f>
        <v>167472606120</v>
      </c>
      <c r="N68" s="7"/>
      <c r="O68" s="8">
        <f>SUM(O8:O67)</f>
        <v>-70378520280</v>
      </c>
      <c r="P68" s="7"/>
      <c r="Q68" s="8">
        <f>SUM(Q8:Q67)</f>
        <v>178496653436</v>
      </c>
      <c r="R68" s="7"/>
      <c r="S68" s="8">
        <f>SUM(S8:S67)</f>
        <v>275590739276</v>
      </c>
      <c r="T68" s="7"/>
      <c r="U68" s="12">
        <f>SUM(U8:U67)</f>
        <v>1.0000000000000002</v>
      </c>
    </row>
    <row r="69" spans="1:21" ht="24.75" thickTop="1">
      <c r="C69" s="13"/>
      <c r="E69" s="13"/>
      <c r="G69" s="13"/>
      <c r="M69" s="13"/>
      <c r="O69" s="13"/>
      <c r="Q69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2023-09-25T09:56:20Z</dcterms:created>
  <dcterms:modified xsi:type="dcterms:W3CDTF">2023-10-02T11:43:42Z</dcterms:modified>
</cp:coreProperties>
</file>