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نهایی تیر ماه\"/>
    </mc:Choice>
  </mc:AlternateContent>
  <xr:revisionPtr revIDLastSave="0" documentId="13_ncr:1_{C73397D7-C3DB-4CE1-96F5-CAA8B209A926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سهام" sheetId="1" r:id="rId1"/>
    <sheet name="اوراق" sheetId="3" r:id="rId2"/>
    <sheet name="سپرده" sheetId="6" r:id="rId3"/>
    <sheet name="درآمدها" sheetId="15" r:id="rId4"/>
    <sheet name="درآمد سرمایه‌گذاری در سهام" sheetId="11" r:id="rId5"/>
    <sheet name="درآمد سرمایه گذاری در اوراق بها" sheetId="12" r:id="rId6"/>
    <sheet name="درآمد سپرده بانکی" sheetId="13" r:id="rId7"/>
    <sheet name="سایر درآمدها" sheetId="14" r:id="rId8"/>
    <sheet name="درآمد سود سهام" sheetId="8" r:id="rId9"/>
    <sheet name="سود اوراق بهادار " sheetId="7" r:id="rId10"/>
    <sheet name="سود سپرده بانکی" sheetId="16" r:id="rId11"/>
    <sheet name="درآمد ناشی از فروش" sheetId="10" r:id="rId12"/>
    <sheet name="درآمد ناشی از تغییر قیمت اوراق" sheetId="9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16" l="1"/>
  <c r="K11" i="16"/>
  <c r="I11" i="16"/>
  <c r="G11" i="16"/>
  <c r="E11" i="16"/>
  <c r="C11" i="16"/>
  <c r="G11" i="15"/>
  <c r="C10" i="15"/>
  <c r="C8" i="15"/>
  <c r="C7" i="15"/>
  <c r="I24" i="12"/>
  <c r="Q9" i="12"/>
  <c r="Q10" i="12"/>
  <c r="Q24" i="12" s="1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8" i="12"/>
  <c r="O24" i="12"/>
  <c r="M24" i="12"/>
  <c r="K24" i="12"/>
  <c r="G24" i="12"/>
  <c r="E24" i="12"/>
  <c r="C24" i="12"/>
  <c r="U62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8" i="11"/>
  <c r="K62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8" i="11"/>
  <c r="I62" i="11"/>
  <c r="I59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60" i="11"/>
  <c r="I61" i="11"/>
  <c r="I8" i="11"/>
  <c r="Q32" i="10"/>
  <c r="I32" i="10"/>
  <c r="J32" i="10"/>
  <c r="P32" i="10"/>
  <c r="H75" i="9"/>
  <c r="H78" i="9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8" i="8"/>
  <c r="I11" i="7"/>
  <c r="AK25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9" i="3"/>
  <c r="E9" i="14" l="1"/>
  <c r="C9" i="14"/>
  <c r="G11" i="13"/>
  <c r="C11" i="13"/>
  <c r="S62" i="11"/>
  <c r="Q62" i="11"/>
  <c r="O62" i="11"/>
  <c r="M62" i="11"/>
  <c r="G62" i="11"/>
  <c r="E62" i="11"/>
  <c r="C62" i="11"/>
  <c r="Q27" i="10"/>
  <c r="O27" i="10"/>
  <c r="M27" i="10"/>
  <c r="I27" i="10"/>
  <c r="G27" i="10"/>
  <c r="E27" i="10"/>
  <c r="Q74" i="9"/>
  <c r="O74" i="9"/>
  <c r="M74" i="9"/>
  <c r="I74" i="9"/>
  <c r="G74" i="9"/>
  <c r="E74" i="9"/>
  <c r="S52" i="8"/>
  <c r="Q52" i="8"/>
  <c r="O52" i="8"/>
  <c r="M52" i="8"/>
  <c r="K52" i="8"/>
  <c r="I52" i="8"/>
  <c r="S11" i="7"/>
  <c r="Q11" i="7"/>
  <c r="O11" i="7"/>
  <c r="M11" i="7"/>
  <c r="K11" i="7"/>
  <c r="I11" i="6"/>
  <c r="G11" i="6"/>
  <c r="E11" i="6"/>
  <c r="C11" i="6"/>
  <c r="AI25" i="3"/>
  <c r="AG25" i="3"/>
  <c r="AA25" i="3"/>
  <c r="W25" i="3"/>
  <c r="S25" i="3"/>
  <c r="Q25" i="3"/>
  <c r="W61" i="1"/>
  <c r="U61" i="1"/>
  <c r="O61" i="1"/>
  <c r="K61" i="1"/>
  <c r="G61" i="1"/>
  <c r="E61" i="1"/>
  <c r="E10" i="13" l="1"/>
  <c r="E8" i="13"/>
  <c r="E9" i="13"/>
  <c r="C9" i="15"/>
  <c r="I9" i="13"/>
  <c r="I10" i="13"/>
  <c r="I8" i="13"/>
  <c r="I11" i="13" s="1"/>
  <c r="C11" i="15" l="1"/>
  <c r="E9" i="15"/>
  <c r="E11" i="13"/>
  <c r="E8" i="15" l="1"/>
  <c r="E7" i="15"/>
  <c r="E10" i="15"/>
  <c r="E11" i="15" l="1"/>
</calcChain>
</file>

<file path=xl/sharedStrings.xml><?xml version="1.0" encoding="utf-8"?>
<sst xmlns="http://schemas.openxmlformats.org/spreadsheetml/2006/main" count="1477" uniqueCount="238">
  <si>
    <t>صندوق سرمایه‌گذاری توسعه ممتاز مفید</t>
  </si>
  <si>
    <t>صورت وضعیت پورتفوی</t>
  </si>
  <si>
    <t>برای ماه منتهی به 1403/04/31</t>
  </si>
  <si>
    <t>نام شرکت</t>
  </si>
  <si>
    <t>1403/03/31</t>
  </si>
  <si>
    <t>تغییرات طی دوره</t>
  </si>
  <si>
    <t>1403/04/31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</si>
  <si>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</si>
  <si>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</si>
  <si>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</si>
  <si>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</si>
  <si>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</si>
  <si>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</si>
  <si>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</si>
  <si>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</si>
  <si>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</si>
  <si>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1.43%</t>
  </si>
  <si>
    <t>ایران خودرو دیزل</t>
  </si>
  <si>
    <t>0.89%</t>
  </si>
  <si>
    <t>بانک سامان</t>
  </si>
  <si>
    <t>1.12%</t>
  </si>
  <si>
    <t>بانک ملت</t>
  </si>
  <si>
    <t>1.67%</t>
  </si>
  <si>
    <t>بانک‌اقتصادنوین‌</t>
  </si>
  <si>
    <t>1.60%</t>
  </si>
  <si>
    <t>بیمه کوثر</t>
  </si>
  <si>
    <t>0.66%</t>
  </si>
  <si>
    <t>پالایش نفت اصفهان</t>
  </si>
  <si>
    <t>2.14%</t>
  </si>
  <si>
    <t>پالایش نفت تبریز</t>
  </si>
  <si>
    <t>0.74%</t>
  </si>
  <si>
    <t>پالایش نفت تهران</t>
  </si>
  <si>
    <t>0.35%</t>
  </si>
  <si>
    <t>پتروشیمی بوعلی سینا</t>
  </si>
  <si>
    <t>1.48%</t>
  </si>
  <si>
    <t>پتروشیمی تندگویان</t>
  </si>
  <si>
    <t>2.06%</t>
  </si>
  <si>
    <t>پتروشیمی جم</t>
  </si>
  <si>
    <t>1.89%</t>
  </si>
  <si>
    <t>پتروشیمی‌شیراز</t>
  </si>
  <si>
    <t>1.17%</t>
  </si>
  <si>
    <t>پست بانک ایران</t>
  </si>
  <si>
    <t>0.78%</t>
  </si>
  <si>
    <t>تراکتورسازی‌ایران‌</t>
  </si>
  <si>
    <t>1.32%</t>
  </si>
  <si>
    <t>توسعه معدنی و صنعتی صبانور</t>
  </si>
  <si>
    <t>1.02%</t>
  </si>
  <si>
    <t>توسعه‌معادن‌وفلزات‌</t>
  </si>
  <si>
    <t>0.13%</t>
  </si>
  <si>
    <t>تولیدی چدن سازان</t>
  </si>
  <si>
    <t>تولیدی و صنعتی گوهرفام</t>
  </si>
  <si>
    <t>0.00%</t>
  </si>
  <si>
    <t>ح . فجر انرژی خلیج فارس</t>
  </si>
  <si>
    <t>0.50%</t>
  </si>
  <si>
    <t>داروپخش‌ (هلدینگ‌</t>
  </si>
  <si>
    <t>0.47%</t>
  </si>
  <si>
    <t>داروسازی کاسپین تامین</t>
  </si>
  <si>
    <t>0.57%</t>
  </si>
  <si>
    <t>داروسازی‌ سینا</t>
  </si>
  <si>
    <t>زغال سنگ پروده طبس</t>
  </si>
  <si>
    <t>0.97%</t>
  </si>
  <si>
    <t>س.سهام عدالت استان کرمانشاه</t>
  </si>
  <si>
    <t>سپید ماکیان</t>
  </si>
  <si>
    <t>1.13%</t>
  </si>
  <si>
    <t>سرمایه‌گذاری‌صندوق‌بازنشستگی‌</t>
  </si>
  <si>
    <t>1.61%</t>
  </si>
  <si>
    <t>سیمان آبیک</t>
  </si>
  <si>
    <t>سیمان فارس و خوزستان</t>
  </si>
  <si>
    <t>1.98%</t>
  </si>
  <si>
    <t>سیمان‌ دورود</t>
  </si>
  <si>
    <t>0.61%</t>
  </si>
  <si>
    <t>شرکت ارتباطات سیار ایران</t>
  </si>
  <si>
    <t>1.01%</t>
  </si>
  <si>
    <t>صنایع فروآلیاژ ایران</t>
  </si>
  <si>
    <t>فجر انرژی خلیج فارس</t>
  </si>
  <si>
    <t>0.88%</t>
  </si>
  <si>
    <t>فروسیلیسیم خمین</t>
  </si>
  <si>
    <t>0.45%</t>
  </si>
  <si>
    <t>فولاد  خوزستان</t>
  </si>
  <si>
    <t>1.16%</t>
  </si>
  <si>
    <t>فولاد خراسان</t>
  </si>
  <si>
    <t>1.19%</t>
  </si>
  <si>
    <t>فولاد مبارکه اصفهان</t>
  </si>
  <si>
    <t>4.28%</t>
  </si>
  <si>
    <t>فولاد کاوه جنوب کیش</t>
  </si>
  <si>
    <t>0.85%</t>
  </si>
  <si>
    <t>گروه‌ صنعتی‌ بارز</t>
  </si>
  <si>
    <t>0.98%</t>
  </si>
  <si>
    <t>گسترش سوخت سبززاگرس(سهامی عام)</t>
  </si>
  <si>
    <t>0.83%</t>
  </si>
  <si>
    <t>گسترش نفت و گاز پارسیان</t>
  </si>
  <si>
    <t>1.76%</t>
  </si>
  <si>
    <t>مدیریت صنعت شوینده ت.ص.بهشهر</t>
  </si>
  <si>
    <t>نشاسته و گلوکز آردینه</t>
  </si>
  <si>
    <t>0.17%</t>
  </si>
  <si>
    <t>نفت ایرانول</t>
  </si>
  <si>
    <t>0.67%</t>
  </si>
  <si>
    <t>نفت سپاهان</t>
  </si>
  <si>
    <t>0.99%</t>
  </si>
  <si>
    <t>نوردوقطعات‌ فولادی‌</t>
  </si>
  <si>
    <t>1.21%</t>
  </si>
  <si>
    <t>کارخانجات‌داروپخش‌</t>
  </si>
  <si>
    <t>0.02%</t>
  </si>
  <si>
    <t>کاشی‌ پارس‌</t>
  </si>
  <si>
    <t>1.18%</t>
  </si>
  <si>
    <t>کاشی‌ وسرامیک‌ حافظ‌</t>
  </si>
  <si>
    <t>0.91%</t>
  </si>
  <si>
    <t>کویر تایر</t>
  </si>
  <si>
    <t>0.37%</t>
  </si>
  <si>
    <t>کشتیرانی دریای خزر</t>
  </si>
  <si>
    <t>ح.پست بانک ایران</t>
  </si>
  <si>
    <t>0.69%</t>
  </si>
  <si>
    <t/>
  </si>
  <si>
    <t>56.25%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</si>
  <si>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</si>
  <si>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</si>
  <si>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</si>
  <si>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</si>
  <si>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</si>
  <si>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</si>
  <si>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</si>
  <si>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</si>
  <si>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</si>
  <si>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خزانه-م10بودجه00-031115</t>
  </si>
  <si>
    <t>بله</t>
  </si>
  <si>
    <t>1400/06/07</t>
  </si>
  <si>
    <t>1403/11/15</t>
  </si>
  <si>
    <t>0.01%</t>
  </si>
  <si>
    <t>اسناد خزانه-م1بودجه01-040326</t>
  </si>
  <si>
    <t>1401/02/26</t>
  </si>
  <si>
    <t>1404/03/25</t>
  </si>
  <si>
    <t>اسناد خزانه-م3بودجه01-040520</t>
  </si>
  <si>
    <t>1401/05/18</t>
  </si>
  <si>
    <t>1404/05/19</t>
  </si>
  <si>
    <t>اسناد خزانه-م9بودجه00-031101</t>
  </si>
  <si>
    <t>1400/06/01</t>
  </si>
  <si>
    <t>1403/11/01</t>
  </si>
  <si>
    <t>اسنادخزانه-م1بودجه00-030821</t>
  </si>
  <si>
    <t>1400/02/22</t>
  </si>
  <si>
    <t>1403/08/21</t>
  </si>
  <si>
    <t>اسنادخزانه-م2بودجه00-031024</t>
  </si>
  <si>
    <t>1403/10/24</t>
  </si>
  <si>
    <t>اسنادخزانه-م3بودجه00-030418</t>
  </si>
  <si>
    <t>1403/04/18</t>
  </si>
  <si>
    <t>اسنادخزانه-م4بودجه00-030522</t>
  </si>
  <si>
    <t>1400/03/11</t>
  </si>
  <si>
    <t>1403/05/22</t>
  </si>
  <si>
    <t>اسنادخزانه-م5بودجه00-030626</t>
  </si>
  <si>
    <t>اسنادخزانه-م6بودجه00-030723</t>
  </si>
  <si>
    <t>1403/07/23</t>
  </si>
  <si>
    <t>اسنادخزانه-م6بودجه01-030814</t>
  </si>
  <si>
    <t>1401/12/10</t>
  </si>
  <si>
    <t>1403/08/14</t>
  </si>
  <si>
    <t>اسنادخزانه-م7بودجه01-040714</t>
  </si>
  <si>
    <t>1404/07/13</t>
  </si>
  <si>
    <t>اسنادخزانه-م8بودجه00-030919</t>
  </si>
  <si>
    <t>1400/06/16</t>
  </si>
  <si>
    <t>1403/09/19</t>
  </si>
  <si>
    <t>صکوک اجاره صملی404-6ماهه18%</t>
  </si>
  <si>
    <t>1400/05/05</t>
  </si>
  <si>
    <t>1404/05/04</t>
  </si>
  <si>
    <t>مرابحه عام دولت130-ش.خ031110</t>
  </si>
  <si>
    <t>1402/05/10</t>
  </si>
  <si>
    <t>1403/11/10</t>
  </si>
  <si>
    <t>مرابحه عام دولت94-ش.خ030816</t>
  </si>
  <si>
    <t>1400/09/16</t>
  </si>
  <si>
    <t>1403/08/16</t>
  </si>
  <si>
    <t>درصد به کل دارایی‌ها</t>
  </si>
  <si>
    <t>سپرده</t>
  </si>
  <si>
    <t>مبلغ</t>
  </si>
  <si>
    <t>افزایش</t>
  </si>
  <si>
    <t>کاهش</t>
  </si>
  <si>
    <t>بانک ملت باجه کارگزاری مفید</t>
  </si>
  <si>
    <t>بانک پاسارگاد هفتم تیر</t>
  </si>
  <si>
    <t xml:space="preserve">بانک خاورمیانه ظفر </t>
  </si>
  <si>
    <t>0.42%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</si>
  <si>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</si>
  <si>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</si>
  <si>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</si>
  <si>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</si>
  <si>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</si>
  <si>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</si>
  <si>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</si>
  <si>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</si>
  <si>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</si>
  <si>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</si>
  <si>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</si>
  <si>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</si>
  <si>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</si>
  <si>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</si>
  <si>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</si>
  <si>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1403/03/09</t>
  </si>
  <si>
    <t>1403/04/13</t>
  </si>
  <si>
    <t>1403/04/17</t>
  </si>
  <si>
    <t>1403/04/20</t>
  </si>
  <si>
    <t>1403/03/24</t>
  </si>
  <si>
    <t>1403/04/23</t>
  </si>
  <si>
    <t>1403/04/30</t>
  </si>
  <si>
    <t>1403/03/13</t>
  </si>
  <si>
    <t>1403/04/21</t>
  </si>
  <si>
    <t>1403/03/02</t>
  </si>
  <si>
    <t>1403/04/16</t>
  </si>
  <si>
    <t>1403/04/28</t>
  </si>
  <si>
    <t>1403/03/01</t>
  </si>
  <si>
    <t>1403/04/14</t>
  </si>
  <si>
    <t>1403/03/30</t>
  </si>
  <si>
    <t>1403/04/24</t>
  </si>
  <si>
    <t>1403/03/29</t>
  </si>
  <si>
    <t>1403/02/26</t>
  </si>
  <si>
    <t>1403/04/11</t>
  </si>
  <si>
    <t>1403/03/26</t>
  </si>
  <si>
    <t>1403/03/06</t>
  </si>
  <si>
    <t>1403/03/21</t>
  </si>
  <si>
    <t>1403/04/03</t>
  </si>
  <si>
    <t>1403/03/10</t>
  </si>
  <si>
    <t>بهای فروش</t>
  </si>
  <si>
    <t>ارزش دفتری</t>
  </si>
  <si>
    <t>سود و زیان ناشی از تغییر قیمت</t>
  </si>
  <si>
    <t>سود و زیان ناشی از فروش</t>
  </si>
  <si>
    <t>ح . سرمایه‌گذاری‌ سپه‌</t>
  </si>
  <si>
    <t>نیان الکترونیک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</si>
  <si>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</si>
  <si>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</si>
  <si>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</si>
  <si>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</si>
  <si>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</si>
  <si>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</si>
  <si>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</si>
  <si>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</si>
  <si>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</si>
  <si>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</si>
  <si>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</si>
  <si>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</si>
  <si>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</si>
  <si>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</si>
  <si>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</si>
  <si>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1403/04/01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</si>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</sst>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5" x14ac:knownFonts="1">
    <font>
      <sz val="11"/>
      <name val="Calibri"/>
    </font>
    <font>
      <sz val="11"/>
      <name val="Calibri"/>
      <family val="2"/>
    </font>
    <font>
      <b/>
      <sz val="16"/>
      <color rgb="FF000000"/>
      <name val="B Mitra"/>
      <charset val="178"/>
    </font>
    <font>
      <sz val="16"/>
      <name val="B Mitra"/>
      <charset val="178"/>
    </font>
    <font>
      <sz val="16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3" fontId="3" fillId="0" borderId="0" xfId="0" applyNumberFormat="1" applyFont="1"/>
    <xf numFmtId="3" fontId="3" fillId="0" borderId="2" xfId="0" applyNumberFormat="1" applyFont="1" applyBorder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4" fillId="0" borderId="0" xfId="0" applyNumberFormat="1" applyFont="1" applyAlignment="1">
      <alignment horizontal="center" vertical="center" readingOrder="2"/>
    </xf>
    <xf numFmtId="0" fontId="3" fillId="0" borderId="0" xfId="0" applyFont="1" applyAlignment="1">
      <alignment horizontal="right"/>
    </xf>
    <xf numFmtId="10" fontId="3" fillId="0" borderId="0" xfId="1" applyNumberFormat="1" applyFont="1" applyAlignment="1">
      <alignment horizontal="center"/>
    </xf>
    <xf numFmtId="10" fontId="3" fillId="0" borderId="2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 vertical="center" readingOrder="2"/>
    </xf>
    <xf numFmtId="164" fontId="4" fillId="0" borderId="5" xfId="0" applyNumberFormat="1" applyFont="1" applyBorder="1" applyAlignment="1">
      <alignment horizontal="center" vertical="center" readingOrder="2"/>
    </xf>
    <xf numFmtId="164" fontId="4" fillId="0" borderId="4" xfId="0" applyNumberFormat="1" applyFont="1" applyBorder="1" applyAlignment="1">
      <alignment horizontal="center" vertical="center" readingOrder="2"/>
    </xf>
    <xf numFmtId="164" fontId="3" fillId="0" borderId="0" xfId="0" applyNumberFormat="1" applyFont="1"/>
    <xf numFmtId="164" fontId="3" fillId="0" borderId="0" xfId="0" applyNumberFormat="1" applyFont="1" applyAlignment="1">
      <alignment horizontal="center"/>
    </xf>
    <xf numFmtId="9" fontId="3" fillId="0" borderId="2" xfId="1" applyFont="1" applyBorder="1" applyAlignment="1">
      <alignment horizontal="center"/>
    </xf>
    <xf numFmtId="10" fontId="3" fillId="0" borderId="2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4"/>
  <sheetViews>
    <sheetView rightToLeft="1" topLeftCell="A43" workbookViewId="0">
      <selection activeCell="E64" sqref="A64:E64"/>
    </sheetView>
  </sheetViews>
  <sheetFormatPr defaultRowHeight="24" x14ac:dyDescent="0.55000000000000004"/>
  <cols>
    <col min="1" max="1" width="35.5703125" style="1" bestFit="1" customWidth="1"/>
    <col min="2" max="2" width="1" style="1" customWidth="1"/>
    <col min="3" max="3" width="19" style="1" customWidth="1"/>
    <col min="4" max="4" width="1" style="1" customWidth="1"/>
    <col min="5" max="5" width="22" style="1" customWidth="1"/>
    <col min="6" max="6" width="1" style="1" customWidth="1"/>
    <col min="7" max="7" width="26" style="1" customWidth="1"/>
    <col min="8" max="8" width="1" style="1" customWidth="1"/>
    <col min="9" max="9" width="17" style="1" customWidth="1"/>
    <col min="10" max="10" width="1" style="1" customWidth="1"/>
    <col min="11" max="11" width="21" style="1" customWidth="1"/>
    <col min="12" max="12" width="1" style="1" customWidth="1"/>
    <col min="13" max="13" width="18" style="1" customWidth="1"/>
    <col min="14" max="14" width="1" style="1" customWidth="1"/>
    <col min="15" max="15" width="21" style="1" customWidth="1"/>
    <col min="16" max="16" width="1" style="1" customWidth="1"/>
    <col min="17" max="17" width="19" style="1" customWidth="1"/>
    <col min="18" max="18" width="1" style="1" customWidth="1"/>
    <col min="19" max="19" width="15" style="1" customWidth="1"/>
    <col min="20" max="20" width="1" style="1" customWidth="1"/>
    <col min="21" max="21" width="22" style="1" customWidth="1"/>
    <col min="22" max="22" width="1" style="1" customWidth="1"/>
    <col min="23" max="23" width="26" style="1" customWidth="1"/>
    <col min="24" max="24" width="1" style="1" customWidth="1"/>
    <col min="25" max="25" width="32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2" t="s">
        <v>0</v>
      </c>
      <c r="B2" s="22" t="s">
        <v>0</v>
      </c>
      <c r="C2" s="22" t="s">
        <v>0</v>
      </c>
      <c r="D2" s="22" t="s">
        <v>0</v>
      </c>
      <c r="E2" s="22" t="s">
        <v>0</v>
      </c>
      <c r="F2" s="22" t="s">
        <v>0</v>
      </c>
      <c r="G2" s="22" t="s">
        <v>0</v>
      </c>
      <c r="H2" s="22" t="s">
        <v>0</v>
      </c>
      <c r="I2" s="22" t="s">
        <v>0</v>
      </c>
      <c r="J2" s="22" t="s">
        <v>0</v>
      </c>
      <c r="K2" s="22" t="s">
        <v>0</v>
      </c>
      <c r="L2" s="22" t="s">
        <v>0</v>
      </c>
      <c r="M2" s="22" t="s">
        <v>0</v>
      </c>
      <c r="N2" s="22" t="s">
        <v>0</v>
      </c>
      <c r="O2" s="22" t="s">
        <v>0</v>
      </c>
      <c r="P2" s="22" t="s">
        <v>0</v>
      </c>
      <c r="Q2" s="22" t="s">
        <v>0</v>
      </c>
      <c r="R2" s="22" t="s">
        <v>0</v>
      </c>
      <c r="S2" s="22" t="s">
        <v>0</v>
      </c>
      <c r="T2" s="22" t="s">
        <v>0</v>
      </c>
      <c r="U2" s="22" t="s">
        <v>0</v>
      </c>
      <c r="V2" s="22" t="s">
        <v>0</v>
      </c>
      <c r="W2" s="22" t="s">
        <v>0</v>
      </c>
      <c r="X2" s="22" t="s">
        <v>0</v>
      </c>
      <c r="Y2" s="22" t="s">
        <v>0</v>
      </c>
    </row>
    <row r="3" spans="1:25" ht="24.75" x14ac:dyDescent="0.55000000000000004">
      <c r="A3" s="22" t="s">
        <v>1</v>
      </c>
      <c r="B3" s="22" t="s">
        <v>1</v>
      </c>
      <c r="C3" s="22" t="s">
        <v>1</v>
      </c>
      <c r="D3" s="22" t="s">
        <v>1</v>
      </c>
      <c r="E3" s="22" t="s">
        <v>1</v>
      </c>
      <c r="F3" s="22" t="s">
        <v>1</v>
      </c>
      <c r="G3" s="22" t="s">
        <v>1</v>
      </c>
      <c r="H3" s="22" t="s">
        <v>1</v>
      </c>
      <c r="I3" s="22" t="s">
        <v>1</v>
      </c>
      <c r="J3" s="22" t="s">
        <v>1</v>
      </c>
      <c r="K3" s="22" t="s">
        <v>1</v>
      </c>
      <c r="L3" s="22" t="s">
        <v>1</v>
      </c>
      <c r="M3" s="22" t="s">
        <v>1</v>
      </c>
      <c r="N3" s="22" t="s">
        <v>1</v>
      </c>
      <c r="O3" s="22" t="s">
        <v>1</v>
      </c>
      <c r="P3" s="22" t="s">
        <v>1</v>
      </c>
      <c r="Q3" s="22" t="s">
        <v>1</v>
      </c>
      <c r="R3" s="22" t="s">
        <v>1</v>
      </c>
      <c r="S3" s="22" t="s">
        <v>1</v>
      </c>
      <c r="T3" s="22" t="s">
        <v>1</v>
      </c>
      <c r="U3" s="22" t="s">
        <v>1</v>
      </c>
      <c r="V3" s="22" t="s">
        <v>1</v>
      </c>
      <c r="W3" s="22" t="s">
        <v>1</v>
      </c>
      <c r="X3" s="22" t="s">
        <v>1</v>
      </c>
      <c r="Y3" s="22" t="s">
        <v>1</v>
      </c>
    </row>
    <row r="4" spans="1:25" ht="24.75" x14ac:dyDescent="0.55000000000000004">
      <c r="A4" s="22" t="s">
        <v>2</v>
      </c>
      <c r="B4" s="22" t="s">
        <v>2</v>
      </c>
      <c r="C4" s="22" t="s">
        <v>2</v>
      </c>
      <c r="D4" s="22" t="s">
        <v>2</v>
      </c>
      <c r="E4" s="22" t="s">
        <v>2</v>
      </c>
      <c r="F4" s="22" t="s">
        <v>2</v>
      </c>
      <c r="G4" s="22" t="s">
        <v>2</v>
      </c>
      <c r="H4" s="22" t="s">
        <v>2</v>
      </c>
      <c r="I4" s="22" t="s">
        <v>2</v>
      </c>
      <c r="J4" s="22" t="s">
        <v>2</v>
      </c>
      <c r="K4" s="22" t="s">
        <v>2</v>
      </c>
      <c r="L4" s="22" t="s">
        <v>2</v>
      </c>
      <c r="M4" s="22" t="s">
        <v>2</v>
      </c>
      <c r="N4" s="22" t="s">
        <v>2</v>
      </c>
      <c r="O4" s="22" t="s">
        <v>2</v>
      </c>
      <c r="P4" s="22" t="s">
        <v>2</v>
      </c>
      <c r="Q4" s="22" t="s">
        <v>2</v>
      </c>
      <c r="R4" s="22" t="s">
        <v>2</v>
      </c>
      <c r="S4" s="22" t="s">
        <v>2</v>
      </c>
      <c r="T4" s="22" t="s">
        <v>2</v>
      </c>
      <c r="U4" s="22" t="s">
        <v>2</v>
      </c>
      <c r="V4" s="22" t="s">
        <v>2</v>
      </c>
      <c r="W4" s="22" t="s">
        <v>2</v>
      </c>
      <c r="X4" s="22" t="s">
        <v>2</v>
      </c>
      <c r="Y4" s="22" t="s">
        <v>2</v>
      </c>
    </row>
    <row r="6" spans="1:25" ht="24.75" x14ac:dyDescent="0.55000000000000004">
      <c r="A6" s="21" t="s">
        <v>3</v>
      </c>
      <c r="C6" s="21" t="s">
        <v>236</v>
      </c>
      <c r="D6" s="21" t="s">
        <v>4</v>
      </c>
      <c r="E6" s="21" t="s">
        <v>4</v>
      </c>
      <c r="F6" s="21" t="s">
        <v>4</v>
      </c>
      <c r="G6" s="21" t="s">
        <v>4</v>
      </c>
      <c r="I6" s="21" t="s">
        <v>5</v>
      </c>
      <c r="J6" s="21" t="s">
        <v>5</v>
      </c>
      <c r="K6" s="21" t="s">
        <v>5</v>
      </c>
      <c r="L6" s="21" t="s">
        <v>5</v>
      </c>
      <c r="M6" s="21" t="s">
        <v>5</v>
      </c>
      <c r="N6" s="21" t="s">
        <v>5</v>
      </c>
      <c r="O6" s="21" t="s">
        <v>5</v>
      </c>
      <c r="Q6" s="21" t="s">
        <v>6</v>
      </c>
      <c r="R6" s="21" t="s">
        <v>6</v>
      </c>
      <c r="S6" s="21" t="s">
        <v>6</v>
      </c>
      <c r="T6" s="21" t="s">
        <v>6</v>
      </c>
      <c r="U6" s="21" t="s">
        <v>6</v>
      </c>
      <c r="V6" s="21" t="s">
        <v>6</v>
      </c>
      <c r="W6" s="21" t="s">
        <v>6</v>
      </c>
      <c r="X6" s="21" t="s">
        <v>6</v>
      </c>
      <c r="Y6" s="21" t="s">
        <v>6</v>
      </c>
    </row>
    <row r="7" spans="1:25" ht="24.75" x14ac:dyDescent="0.55000000000000004">
      <c r="A7" s="21" t="s">
        <v>3</v>
      </c>
      <c r="C7" s="21" t="s">
        <v>7</v>
      </c>
      <c r="E7" s="21" t="s">
        <v>8</v>
      </c>
      <c r="G7" s="21" t="s">
        <v>9</v>
      </c>
      <c r="I7" s="21" t="s">
        <v>10</v>
      </c>
      <c r="J7" s="21" t="s">
        <v>10</v>
      </c>
      <c r="K7" s="21" t="s">
        <v>10</v>
      </c>
      <c r="M7" s="21" t="s">
        <v>11</v>
      </c>
      <c r="N7" s="21" t="s">
        <v>11</v>
      </c>
      <c r="O7" s="21" t="s">
        <v>11</v>
      </c>
      <c r="Q7" s="21" t="s">
        <v>7</v>
      </c>
      <c r="S7" s="21" t="s">
        <v>12</v>
      </c>
      <c r="U7" s="21" t="s">
        <v>8</v>
      </c>
      <c r="W7" s="21" t="s">
        <v>9</v>
      </c>
      <c r="Y7" s="21" t="s">
        <v>13</v>
      </c>
    </row>
    <row r="8" spans="1:25" ht="24.75" x14ac:dyDescent="0.55000000000000004">
      <c r="A8" s="21" t="s">
        <v>3</v>
      </c>
      <c r="C8" s="21" t="s">
        <v>7</v>
      </c>
      <c r="E8" s="21" t="s">
        <v>8</v>
      </c>
      <c r="G8" s="21" t="s">
        <v>9</v>
      </c>
      <c r="I8" s="21" t="s">
        <v>7</v>
      </c>
      <c r="K8" s="21" t="s">
        <v>8</v>
      </c>
      <c r="M8" s="21" t="s">
        <v>7</v>
      </c>
      <c r="O8" s="21" t="s">
        <v>14</v>
      </c>
      <c r="Q8" s="21" t="s">
        <v>7</v>
      </c>
      <c r="S8" s="21" t="s">
        <v>12</v>
      </c>
      <c r="U8" s="21" t="s">
        <v>8</v>
      </c>
      <c r="W8" s="21" t="s">
        <v>9</v>
      </c>
      <c r="Y8" s="21" t="s">
        <v>13</v>
      </c>
    </row>
    <row r="9" spans="1:25" x14ac:dyDescent="0.55000000000000004">
      <c r="A9" s="1" t="s">
        <v>15</v>
      </c>
      <c r="C9" s="8">
        <v>4000000</v>
      </c>
      <c r="D9" s="5"/>
      <c r="E9" s="8">
        <v>43360200960</v>
      </c>
      <c r="F9" s="8"/>
      <c r="G9" s="8">
        <v>47515590000</v>
      </c>
      <c r="H9" s="8"/>
      <c r="I9" s="8">
        <v>0</v>
      </c>
      <c r="J9" s="8"/>
      <c r="K9" s="8">
        <v>0</v>
      </c>
      <c r="L9" s="8"/>
      <c r="M9" s="8">
        <v>0</v>
      </c>
      <c r="N9" s="8"/>
      <c r="O9" s="8">
        <v>0</v>
      </c>
      <c r="P9" s="8"/>
      <c r="Q9" s="8">
        <v>4000000</v>
      </c>
      <c r="R9" s="8"/>
      <c r="S9" s="8">
        <v>13390</v>
      </c>
      <c r="T9" s="8"/>
      <c r="U9" s="8">
        <v>43360200960</v>
      </c>
      <c r="V9" s="8"/>
      <c r="W9" s="8">
        <v>53241318000</v>
      </c>
      <c r="X9" s="5"/>
      <c r="Y9" s="5" t="s">
        <v>16</v>
      </c>
    </row>
    <row r="10" spans="1:25" x14ac:dyDescent="0.55000000000000004">
      <c r="A10" s="1" t="s">
        <v>17</v>
      </c>
      <c r="C10" s="8">
        <v>20178640</v>
      </c>
      <c r="D10" s="5"/>
      <c r="E10" s="8">
        <v>63805295721</v>
      </c>
      <c r="F10" s="8"/>
      <c r="G10" s="8">
        <v>40117154184</v>
      </c>
      <c r="H10" s="8"/>
      <c r="I10" s="8">
        <v>0</v>
      </c>
      <c r="J10" s="8"/>
      <c r="K10" s="8">
        <v>0</v>
      </c>
      <c r="L10" s="8"/>
      <c r="M10" s="8">
        <v>0</v>
      </c>
      <c r="N10" s="8"/>
      <c r="O10" s="8">
        <v>0</v>
      </c>
      <c r="P10" s="8"/>
      <c r="Q10" s="8">
        <v>20178640</v>
      </c>
      <c r="R10" s="8"/>
      <c r="S10" s="8">
        <v>1645</v>
      </c>
      <c r="T10" s="8"/>
      <c r="U10" s="8">
        <v>63805295721</v>
      </c>
      <c r="V10" s="8"/>
      <c r="W10" s="8">
        <v>32996359316.34</v>
      </c>
      <c r="X10" s="5"/>
      <c r="Y10" s="5" t="s">
        <v>18</v>
      </c>
    </row>
    <row r="11" spans="1:25" x14ac:dyDescent="0.55000000000000004">
      <c r="A11" s="1" t="s">
        <v>19</v>
      </c>
      <c r="C11" s="8">
        <v>22594078</v>
      </c>
      <c r="D11" s="5"/>
      <c r="E11" s="8">
        <v>42605780498</v>
      </c>
      <c r="F11" s="8"/>
      <c r="G11" s="8">
        <v>37327927058.065804</v>
      </c>
      <c r="H11" s="8"/>
      <c r="I11" s="8">
        <v>0</v>
      </c>
      <c r="J11" s="8"/>
      <c r="K11" s="8">
        <v>0</v>
      </c>
      <c r="L11" s="8"/>
      <c r="M11" s="8">
        <v>0</v>
      </c>
      <c r="N11" s="8"/>
      <c r="O11" s="8">
        <v>0</v>
      </c>
      <c r="P11" s="8"/>
      <c r="Q11" s="8">
        <v>22594078</v>
      </c>
      <c r="R11" s="8"/>
      <c r="S11" s="8">
        <v>1851</v>
      </c>
      <c r="T11" s="8"/>
      <c r="U11" s="8">
        <v>42605780498</v>
      </c>
      <c r="V11" s="8"/>
      <c r="W11" s="8">
        <v>41572799629.650902</v>
      </c>
      <c r="X11" s="5"/>
      <c r="Y11" s="5" t="s">
        <v>20</v>
      </c>
    </row>
    <row r="12" spans="1:25" x14ac:dyDescent="0.55000000000000004">
      <c r="A12" s="1" t="s">
        <v>21</v>
      </c>
      <c r="C12" s="8">
        <v>29250796</v>
      </c>
      <c r="D12" s="5"/>
      <c r="E12" s="8">
        <v>71658816886</v>
      </c>
      <c r="F12" s="8"/>
      <c r="G12" s="8">
        <v>63271016190.028801</v>
      </c>
      <c r="H12" s="8"/>
      <c r="I12" s="8">
        <v>0</v>
      </c>
      <c r="J12" s="8"/>
      <c r="K12" s="8">
        <v>0</v>
      </c>
      <c r="L12" s="8"/>
      <c r="M12" s="8">
        <v>0</v>
      </c>
      <c r="N12" s="8"/>
      <c r="O12" s="8">
        <v>0</v>
      </c>
      <c r="P12" s="8"/>
      <c r="Q12" s="8">
        <v>29250796</v>
      </c>
      <c r="R12" s="8"/>
      <c r="S12" s="8">
        <v>2135</v>
      </c>
      <c r="T12" s="8"/>
      <c r="U12" s="8">
        <v>71658816886</v>
      </c>
      <c r="V12" s="8"/>
      <c r="W12" s="8">
        <v>62078869285.712997</v>
      </c>
      <c r="X12" s="5"/>
      <c r="Y12" s="5" t="s">
        <v>22</v>
      </c>
    </row>
    <row r="13" spans="1:25" x14ac:dyDescent="0.55000000000000004">
      <c r="A13" s="1" t="s">
        <v>23</v>
      </c>
      <c r="C13" s="8">
        <v>20054362</v>
      </c>
      <c r="D13" s="5"/>
      <c r="E13" s="8">
        <v>42322350883</v>
      </c>
      <c r="F13" s="8"/>
      <c r="G13" s="8">
        <v>56755054740.746696</v>
      </c>
      <c r="H13" s="8"/>
      <c r="I13" s="8">
        <v>0</v>
      </c>
      <c r="J13" s="8"/>
      <c r="K13" s="8">
        <v>0</v>
      </c>
      <c r="L13" s="8"/>
      <c r="M13" s="8">
        <v>0</v>
      </c>
      <c r="N13" s="8"/>
      <c r="O13" s="8">
        <v>0</v>
      </c>
      <c r="P13" s="8"/>
      <c r="Q13" s="8">
        <v>20054362</v>
      </c>
      <c r="R13" s="8"/>
      <c r="S13" s="8">
        <v>2990</v>
      </c>
      <c r="T13" s="8"/>
      <c r="U13" s="8">
        <v>42322350883</v>
      </c>
      <c r="V13" s="8"/>
      <c r="W13" s="8">
        <v>59605765252.838997</v>
      </c>
      <c r="X13" s="5"/>
      <c r="Y13" s="5" t="s">
        <v>24</v>
      </c>
    </row>
    <row r="14" spans="1:25" x14ac:dyDescent="0.55000000000000004">
      <c r="A14" s="1" t="s">
        <v>25</v>
      </c>
      <c r="C14" s="8">
        <v>11503598</v>
      </c>
      <c r="D14" s="5"/>
      <c r="E14" s="8">
        <v>30652328375</v>
      </c>
      <c r="F14" s="8"/>
      <c r="G14" s="8">
        <v>25866312900.8778</v>
      </c>
      <c r="H14" s="8"/>
      <c r="I14" s="8">
        <v>0</v>
      </c>
      <c r="J14" s="8"/>
      <c r="K14" s="8">
        <v>0</v>
      </c>
      <c r="L14" s="8"/>
      <c r="M14" s="8">
        <v>0</v>
      </c>
      <c r="N14" s="8"/>
      <c r="O14" s="8">
        <v>0</v>
      </c>
      <c r="P14" s="8"/>
      <c r="Q14" s="8">
        <v>11503598</v>
      </c>
      <c r="R14" s="8"/>
      <c r="S14" s="8">
        <v>2154</v>
      </c>
      <c r="T14" s="8"/>
      <c r="U14" s="8">
        <v>30652328375</v>
      </c>
      <c r="V14" s="8"/>
      <c r="W14" s="8">
        <v>24631316528.952599</v>
      </c>
      <c r="X14" s="5"/>
      <c r="Y14" s="5" t="s">
        <v>26</v>
      </c>
    </row>
    <row r="15" spans="1:25" x14ac:dyDescent="0.55000000000000004">
      <c r="A15" s="1" t="s">
        <v>27</v>
      </c>
      <c r="C15" s="8">
        <v>17590946</v>
      </c>
      <c r="D15" s="5"/>
      <c r="E15" s="8">
        <v>62570603371</v>
      </c>
      <c r="F15" s="8"/>
      <c r="G15" s="8">
        <v>91278380928.186005</v>
      </c>
      <c r="H15" s="8"/>
      <c r="I15" s="8">
        <v>0</v>
      </c>
      <c r="J15" s="8"/>
      <c r="K15" s="8">
        <v>0</v>
      </c>
      <c r="L15" s="8"/>
      <c r="M15" s="8">
        <v>0</v>
      </c>
      <c r="N15" s="8"/>
      <c r="O15" s="8">
        <v>0</v>
      </c>
      <c r="P15" s="8"/>
      <c r="Q15" s="8">
        <v>17590946</v>
      </c>
      <c r="R15" s="8"/>
      <c r="S15" s="8">
        <v>4561</v>
      </c>
      <c r="T15" s="8"/>
      <c r="U15" s="8">
        <v>62570603371</v>
      </c>
      <c r="V15" s="8"/>
      <c r="W15" s="8">
        <v>79754922492.999298</v>
      </c>
      <c r="X15" s="5"/>
      <c r="Y15" s="5" t="s">
        <v>28</v>
      </c>
    </row>
    <row r="16" spans="1:25" x14ac:dyDescent="0.55000000000000004">
      <c r="A16" s="1" t="s">
        <v>29</v>
      </c>
      <c r="C16" s="8">
        <v>2548201</v>
      </c>
      <c r="D16" s="5"/>
      <c r="E16" s="8">
        <v>35325335367</v>
      </c>
      <c r="F16" s="8"/>
      <c r="G16" s="8">
        <v>30827087113.288502</v>
      </c>
      <c r="H16" s="8"/>
      <c r="I16" s="8">
        <v>0</v>
      </c>
      <c r="J16" s="8"/>
      <c r="K16" s="8">
        <v>0</v>
      </c>
      <c r="L16" s="8"/>
      <c r="M16" s="8">
        <v>0</v>
      </c>
      <c r="N16" s="8"/>
      <c r="O16" s="8">
        <v>0</v>
      </c>
      <c r="P16" s="8"/>
      <c r="Q16" s="8">
        <v>2548201</v>
      </c>
      <c r="R16" s="8"/>
      <c r="S16" s="8">
        <v>10840</v>
      </c>
      <c r="T16" s="8"/>
      <c r="U16" s="8">
        <v>35325335367</v>
      </c>
      <c r="V16" s="8"/>
      <c r="W16" s="8">
        <v>27458144971.902</v>
      </c>
      <c r="X16" s="5"/>
      <c r="Y16" s="5" t="s">
        <v>30</v>
      </c>
    </row>
    <row r="17" spans="1:25" x14ac:dyDescent="0.55000000000000004">
      <c r="A17" s="1" t="s">
        <v>31</v>
      </c>
      <c r="C17" s="8">
        <v>4679999</v>
      </c>
      <c r="D17" s="5"/>
      <c r="E17" s="8">
        <v>13294410608</v>
      </c>
      <c r="F17" s="8"/>
      <c r="G17" s="8">
        <v>12179336569.577101</v>
      </c>
      <c r="H17" s="8"/>
      <c r="I17" s="8">
        <v>0</v>
      </c>
      <c r="J17" s="8"/>
      <c r="K17" s="8">
        <v>0</v>
      </c>
      <c r="L17" s="8"/>
      <c r="M17" s="8">
        <v>0</v>
      </c>
      <c r="N17" s="8"/>
      <c r="O17" s="8">
        <v>0</v>
      </c>
      <c r="P17" s="8"/>
      <c r="Q17" s="8">
        <v>4679999</v>
      </c>
      <c r="R17" s="8"/>
      <c r="S17" s="8">
        <v>2819</v>
      </c>
      <c r="T17" s="8"/>
      <c r="U17" s="8">
        <v>13294410608</v>
      </c>
      <c r="V17" s="8"/>
      <c r="W17" s="8">
        <v>13114419323.7731</v>
      </c>
      <c r="X17" s="5"/>
      <c r="Y17" s="5" t="s">
        <v>32</v>
      </c>
    </row>
    <row r="18" spans="1:25" x14ac:dyDescent="0.55000000000000004">
      <c r="A18" s="1" t="s">
        <v>33</v>
      </c>
      <c r="C18" s="8">
        <v>984691</v>
      </c>
      <c r="D18" s="5"/>
      <c r="E18" s="8">
        <v>23414570189</v>
      </c>
      <c r="F18" s="8"/>
      <c r="G18" s="8">
        <v>54726502070.830498</v>
      </c>
      <c r="H18" s="8"/>
      <c r="I18" s="8">
        <v>0</v>
      </c>
      <c r="J18" s="8"/>
      <c r="K18" s="8">
        <v>0</v>
      </c>
      <c r="L18" s="8"/>
      <c r="M18" s="8">
        <v>0</v>
      </c>
      <c r="N18" s="8"/>
      <c r="O18" s="8">
        <v>0</v>
      </c>
      <c r="P18" s="8"/>
      <c r="Q18" s="8">
        <v>984691</v>
      </c>
      <c r="R18" s="8"/>
      <c r="S18" s="8">
        <v>56170</v>
      </c>
      <c r="T18" s="8"/>
      <c r="U18" s="8">
        <v>23414570189</v>
      </c>
      <c r="V18" s="8"/>
      <c r="W18" s="8">
        <v>54980998413.8535</v>
      </c>
      <c r="X18" s="5"/>
      <c r="Y18" s="5" t="s">
        <v>34</v>
      </c>
    </row>
    <row r="19" spans="1:25" x14ac:dyDescent="0.55000000000000004">
      <c r="A19" s="1" t="s">
        <v>35</v>
      </c>
      <c r="C19" s="8">
        <v>6565556</v>
      </c>
      <c r="D19" s="5"/>
      <c r="E19" s="8">
        <v>105323803339</v>
      </c>
      <c r="F19" s="8"/>
      <c r="G19" s="8">
        <v>80928487678.320007</v>
      </c>
      <c r="H19" s="8"/>
      <c r="I19" s="8">
        <v>0</v>
      </c>
      <c r="J19" s="8"/>
      <c r="K19" s="8">
        <v>0</v>
      </c>
      <c r="L19" s="8"/>
      <c r="M19" s="8">
        <v>0</v>
      </c>
      <c r="N19" s="8"/>
      <c r="O19" s="8">
        <v>0</v>
      </c>
      <c r="P19" s="8"/>
      <c r="Q19" s="8">
        <v>6565556</v>
      </c>
      <c r="R19" s="8"/>
      <c r="S19" s="8">
        <v>11720</v>
      </c>
      <c r="T19" s="8"/>
      <c r="U19" s="8">
        <v>105323803339</v>
      </c>
      <c r="V19" s="8"/>
      <c r="W19" s="8">
        <v>76490473837.895996</v>
      </c>
      <c r="X19" s="5"/>
      <c r="Y19" s="5" t="s">
        <v>36</v>
      </c>
    </row>
    <row r="20" spans="1:25" x14ac:dyDescent="0.55000000000000004">
      <c r="A20" s="1" t="s">
        <v>37</v>
      </c>
      <c r="C20" s="8">
        <v>1479673</v>
      </c>
      <c r="D20" s="5"/>
      <c r="E20" s="8">
        <v>67518337955</v>
      </c>
      <c r="F20" s="8"/>
      <c r="G20" s="8">
        <v>71954908821.197998</v>
      </c>
      <c r="H20" s="8"/>
      <c r="I20" s="8">
        <v>0</v>
      </c>
      <c r="J20" s="8"/>
      <c r="K20" s="8">
        <v>0</v>
      </c>
      <c r="L20" s="8"/>
      <c r="M20" s="8">
        <v>0</v>
      </c>
      <c r="N20" s="8"/>
      <c r="O20" s="8">
        <v>0</v>
      </c>
      <c r="P20" s="8"/>
      <c r="Q20" s="8">
        <v>1479673</v>
      </c>
      <c r="R20" s="8"/>
      <c r="S20" s="8">
        <v>47910</v>
      </c>
      <c r="T20" s="8"/>
      <c r="U20" s="8">
        <v>67518337955</v>
      </c>
      <c r="V20" s="8"/>
      <c r="W20" s="8">
        <v>70469331186.091507</v>
      </c>
      <c r="X20" s="5"/>
      <c r="Y20" s="5" t="s">
        <v>38</v>
      </c>
    </row>
    <row r="21" spans="1:25" x14ac:dyDescent="0.55000000000000004">
      <c r="A21" s="1" t="s">
        <v>39</v>
      </c>
      <c r="C21" s="8">
        <v>1831817</v>
      </c>
      <c r="D21" s="5"/>
      <c r="E21" s="8">
        <v>35687955840</v>
      </c>
      <c r="F21" s="8"/>
      <c r="G21" s="8">
        <v>35926706001.010498</v>
      </c>
      <c r="H21" s="8"/>
      <c r="I21" s="8">
        <v>0</v>
      </c>
      <c r="J21" s="8"/>
      <c r="K21" s="8">
        <v>0</v>
      </c>
      <c r="L21" s="8"/>
      <c r="M21" s="8">
        <v>0</v>
      </c>
      <c r="N21" s="8"/>
      <c r="O21" s="8">
        <v>0</v>
      </c>
      <c r="P21" s="8"/>
      <c r="Q21" s="8">
        <v>1831817</v>
      </c>
      <c r="R21" s="8"/>
      <c r="S21" s="8">
        <v>23960</v>
      </c>
      <c r="T21" s="8"/>
      <c r="U21" s="8">
        <v>35687955840</v>
      </c>
      <c r="V21" s="8"/>
      <c r="W21" s="8">
        <v>43629187824.846001</v>
      </c>
      <c r="X21" s="5"/>
      <c r="Y21" s="5" t="s">
        <v>40</v>
      </c>
    </row>
    <row r="22" spans="1:25" x14ac:dyDescent="0.55000000000000004">
      <c r="A22" s="1" t="s">
        <v>41</v>
      </c>
      <c r="C22" s="8">
        <v>7549334</v>
      </c>
      <c r="D22" s="5"/>
      <c r="E22" s="8">
        <v>73851255186</v>
      </c>
      <c r="F22" s="8"/>
      <c r="G22" s="8">
        <v>66188944381.014</v>
      </c>
      <c r="H22" s="8"/>
      <c r="I22" s="8">
        <v>608</v>
      </c>
      <c r="J22" s="8"/>
      <c r="K22" s="8">
        <v>0</v>
      </c>
      <c r="L22" s="8"/>
      <c r="M22" s="8">
        <v>0</v>
      </c>
      <c r="N22" s="8"/>
      <c r="O22" s="8">
        <v>0</v>
      </c>
      <c r="P22" s="8"/>
      <c r="Q22" s="8">
        <v>7549942</v>
      </c>
      <c r="R22" s="8"/>
      <c r="S22" s="8">
        <v>3855</v>
      </c>
      <c r="T22" s="8"/>
      <c r="U22" s="8">
        <v>37745193248</v>
      </c>
      <c r="V22" s="8"/>
      <c r="W22" s="8">
        <v>28931851502.8605</v>
      </c>
      <c r="X22" s="5"/>
      <c r="Y22" s="5" t="s">
        <v>42</v>
      </c>
    </row>
    <row r="23" spans="1:25" x14ac:dyDescent="0.55000000000000004">
      <c r="A23" s="1" t="s">
        <v>43</v>
      </c>
      <c r="C23" s="8">
        <v>5258122</v>
      </c>
      <c r="D23" s="5"/>
      <c r="E23" s="8">
        <v>24687500458</v>
      </c>
      <c r="F23" s="8"/>
      <c r="G23" s="8">
        <v>47773282631.274002</v>
      </c>
      <c r="H23" s="8"/>
      <c r="I23" s="8">
        <v>0</v>
      </c>
      <c r="J23" s="8"/>
      <c r="K23" s="8">
        <v>0</v>
      </c>
      <c r="L23" s="8"/>
      <c r="M23" s="8">
        <v>0</v>
      </c>
      <c r="N23" s="8"/>
      <c r="O23" s="8">
        <v>0</v>
      </c>
      <c r="P23" s="8"/>
      <c r="Q23" s="8">
        <v>5258122</v>
      </c>
      <c r="R23" s="8"/>
      <c r="S23" s="8">
        <v>9430</v>
      </c>
      <c r="T23" s="8"/>
      <c r="U23" s="8">
        <v>24687500458</v>
      </c>
      <c r="V23" s="8"/>
      <c r="W23" s="8">
        <v>49289065121.763</v>
      </c>
      <c r="X23" s="5"/>
      <c r="Y23" s="5" t="s">
        <v>44</v>
      </c>
    </row>
    <row r="24" spans="1:25" x14ac:dyDescent="0.55000000000000004">
      <c r="A24" s="1" t="s">
        <v>45</v>
      </c>
      <c r="C24" s="8">
        <v>6016116</v>
      </c>
      <c r="D24" s="5"/>
      <c r="E24" s="8">
        <v>46564801573</v>
      </c>
      <c r="F24" s="8"/>
      <c r="G24" s="8">
        <v>33489792614.880001</v>
      </c>
      <c r="H24" s="8"/>
      <c r="I24" s="8">
        <v>0</v>
      </c>
      <c r="J24" s="8"/>
      <c r="K24" s="8">
        <v>0</v>
      </c>
      <c r="L24" s="8"/>
      <c r="M24" s="8">
        <v>0</v>
      </c>
      <c r="N24" s="8"/>
      <c r="O24" s="8">
        <v>0</v>
      </c>
      <c r="P24" s="8"/>
      <c r="Q24" s="8">
        <v>6016116</v>
      </c>
      <c r="R24" s="8"/>
      <c r="S24" s="8">
        <v>6330</v>
      </c>
      <c r="T24" s="8"/>
      <c r="U24" s="8">
        <v>46564801573</v>
      </c>
      <c r="V24" s="8"/>
      <c r="W24" s="8">
        <v>37855426295.033997</v>
      </c>
      <c r="X24" s="5"/>
      <c r="Y24" s="5" t="s">
        <v>46</v>
      </c>
    </row>
    <row r="25" spans="1:25" x14ac:dyDescent="0.55000000000000004">
      <c r="A25" s="1" t="s">
        <v>47</v>
      </c>
      <c r="C25" s="8">
        <v>1636174</v>
      </c>
      <c r="D25" s="5"/>
      <c r="E25" s="8">
        <v>3525669730</v>
      </c>
      <c r="F25" s="8"/>
      <c r="G25" s="8">
        <v>4757333386.7475004</v>
      </c>
      <c r="H25" s="8"/>
      <c r="I25" s="8">
        <v>0</v>
      </c>
      <c r="J25" s="8"/>
      <c r="K25" s="8">
        <v>0</v>
      </c>
      <c r="L25" s="8"/>
      <c r="M25" s="8">
        <v>0</v>
      </c>
      <c r="N25" s="8"/>
      <c r="O25" s="8">
        <v>0</v>
      </c>
      <c r="P25" s="8"/>
      <c r="Q25" s="8">
        <v>1636174</v>
      </c>
      <c r="R25" s="8"/>
      <c r="S25" s="8">
        <v>2876</v>
      </c>
      <c r="T25" s="8"/>
      <c r="U25" s="8">
        <v>3525669730</v>
      </c>
      <c r="V25" s="8"/>
      <c r="W25" s="8">
        <v>4677637887.2771997</v>
      </c>
      <c r="X25" s="5"/>
      <c r="Y25" s="5" t="s">
        <v>48</v>
      </c>
    </row>
    <row r="26" spans="1:25" x14ac:dyDescent="0.55000000000000004">
      <c r="A26" s="1" t="s">
        <v>49</v>
      </c>
      <c r="C26" s="8">
        <v>27489021</v>
      </c>
      <c r="D26" s="5"/>
      <c r="E26" s="8">
        <v>70595713006</v>
      </c>
      <c r="F26" s="8"/>
      <c r="G26" s="8">
        <v>55689290180.451897</v>
      </c>
      <c r="H26" s="8"/>
      <c r="I26" s="8">
        <v>0</v>
      </c>
      <c r="J26" s="8"/>
      <c r="K26" s="8">
        <v>0</v>
      </c>
      <c r="L26" s="8"/>
      <c r="M26" s="8">
        <v>0</v>
      </c>
      <c r="N26" s="8"/>
      <c r="O26" s="8">
        <v>0</v>
      </c>
      <c r="P26" s="8"/>
      <c r="Q26" s="8">
        <v>27489021</v>
      </c>
      <c r="R26" s="8"/>
      <c r="S26" s="8">
        <v>2014</v>
      </c>
      <c r="T26" s="8"/>
      <c r="U26" s="8">
        <v>70595713006</v>
      </c>
      <c r="V26" s="8"/>
      <c r="W26" s="8">
        <v>55033479108.650703</v>
      </c>
      <c r="X26" s="5"/>
      <c r="Y26" s="5" t="s">
        <v>34</v>
      </c>
    </row>
    <row r="27" spans="1:25" x14ac:dyDescent="0.55000000000000004">
      <c r="A27" s="1" t="s">
        <v>50</v>
      </c>
      <c r="C27" s="8">
        <v>625000</v>
      </c>
      <c r="D27" s="5"/>
      <c r="E27" s="8">
        <v>5630733067</v>
      </c>
      <c r="F27" s="8"/>
      <c r="G27" s="8">
        <v>5249826562.5</v>
      </c>
      <c r="H27" s="8"/>
      <c r="I27" s="8">
        <v>0</v>
      </c>
      <c r="J27" s="8"/>
      <c r="K27" s="8">
        <v>0</v>
      </c>
      <c r="L27" s="8"/>
      <c r="M27" s="8">
        <v>-625000</v>
      </c>
      <c r="N27" s="8"/>
      <c r="O27" s="8">
        <v>4982675695</v>
      </c>
      <c r="P27" s="8"/>
      <c r="Q27" s="8">
        <v>0</v>
      </c>
      <c r="R27" s="8"/>
      <c r="S27" s="8">
        <v>0</v>
      </c>
      <c r="T27" s="8"/>
      <c r="U27" s="8">
        <v>0</v>
      </c>
      <c r="V27" s="8"/>
      <c r="W27" s="8">
        <v>0</v>
      </c>
      <c r="X27" s="5"/>
      <c r="Y27" s="5" t="s">
        <v>51</v>
      </c>
    </row>
    <row r="28" spans="1:25" x14ac:dyDescent="0.55000000000000004">
      <c r="A28" s="1" t="s">
        <v>52</v>
      </c>
      <c r="C28" s="8">
        <v>2581089</v>
      </c>
      <c r="D28" s="5"/>
      <c r="E28" s="8">
        <v>17572053912</v>
      </c>
      <c r="F28" s="8"/>
      <c r="G28" s="8">
        <v>25990860302.158501</v>
      </c>
      <c r="H28" s="8"/>
      <c r="I28" s="8">
        <v>0</v>
      </c>
      <c r="J28" s="8"/>
      <c r="K28" s="8">
        <v>0</v>
      </c>
      <c r="L28" s="8"/>
      <c r="M28" s="8">
        <v>0</v>
      </c>
      <c r="N28" s="8"/>
      <c r="O28" s="8">
        <v>0</v>
      </c>
      <c r="P28" s="8"/>
      <c r="Q28" s="8">
        <v>2581089</v>
      </c>
      <c r="R28" s="8"/>
      <c r="S28" s="8">
        <v>7280</v>
      </c>
      <c r="T28" s="8"/>
      <c r="U28" s="8">
        <v>17572053912</v>
      </c>
      <c r="V28" s="8"/>
      <c r="W28" s="8">
        <v>18678525468.875999</v>
      </c>
      <c r="X28" s="5"/>
      <c r="Y28" s="5" t="s">
        <v>53</v>
      </c>
    </row>
    <row r="29" spans="1:25" x14ac:dyDescent="0.55000000000000004">
      <c r="A29" s="1" t="s">
        <v>54</v>
      </c>
      <c r="C29" s="8">
        <v>1256254</v>
      </c>
      <c r="D29" s="5"/>
      <c r="E29" s="8">
        <v>15052716458</v>
      </c>
      <c r="F29" s="8"/>
      <c r="G29" s="8">
        <v>19655786004.138</v>
      </c>
      <c r="H29" s="8"/>
      <c r="I29" s="8">
        <v>0</v>
      </c>
      <c r="J29" s="8"/>
      <c r="K29" s="8">
        <v>0</v>
      </c>
      <c r="L29" s="8"/>
      <c r="M29" s="8">
        <v>0</v>
      </c>
      <c r="N29" s="8"/>
      <c r="O29" s="8">
        <v>0</v>
      </c>
      <c r="P29" s="8"/>
      <c r="Q29" s="8">
        <v>1256254</v>
      </c>
      <c r="R29" s="8"/>
      <c r="S29" s="8">
        <v>14010</v>
      </c>
      <c r="T29" s="8"/>
      <c r="U29" s="8">
        <v>15052716458</v>
      </c>
      <c r="V29" s="8"/>
      <c r="W29" s="8">
        <v>17495397834.687</v>
      </c>
      <c r="X29" s="5"/>
      <c r="Y29" s="5" t="s">
        <v>55</v>
      </c>
    </row>
    <row r="30" spans="1:25" x14ac:dyDescent="0.55000000000000004">
      <c r="A30" s="1" t="s">
        <v>56</v>
      </c>
      <c r="C30" s="8">
        <v>1091408</v>
      </c>
      <c r="D30" s="5"/>
      <c r="E30" s="8">
        <v>18284555422</v>
      </c>
      <c r="F30" s="8"/>
      <c r="G30" s="8">
        <v>18052970996.736</v>
      </c>
      <c r="H30" s="8"/>
      <c r="I30" s="8">
        <v>0</v>
      </c>
      <c r="J30" s="8"/>
      <c r="K30" s="8">
        <v>0</v>
      </c>
      <c r="L30" s="8"/>
      <c r="M30" s="8">
        <v>0</v>
      </c>
      <c r="N30" s="8"/>
      <c r="O30" s="8">
        <v>0</v>
      </c>
      <c r="P30" s="8"/>
      <c r="Q30" s="8">
        <v>1091408</v>
      </c>
      <c r="R30" s="8"/>
      <c r="S30" s="8">
        <v>19420</v>
      </c>
      <c r="T30" s="8"/>
      <c r="U30" s="8">
        <v>18284555422</v>
      </c>
      <c r="V30" s="8"/>
      <c r="W30" s="8">
        <v>21069032257.007999</v>
      </c>
      <c r="X30" s="5"/>
      <c r="Y30" s="5" t="s">
        <v>57</v>
      </c>
    </row>
    <row r="31" spans="1:25" x14ac:dyDescent="0.55000000000000004">
      <c r="A31" s="1" t="s">
        <v>58</v>
      </c>
      <c r="C31" s="8">
        <v>1754782</v>
      </c>
      <c r="D31" s="5"/>
      <c r="E31" s="8">
        <v>21757040166</v>
      </c>
      <c r="F31" s="8"/>
      <c r="G31" s="8">
        <v>26618644378.745998</v>
      </c>
      <c r="H31" s="8"/>
      <c r="I31" s="8">
        <v>0</v>
      </c>
      <c r="J31" s="8"/>
      <c r="K31" s="8">
        <v>0</v>
      </c>
      <c r="L31" s="8"/>
      <c r="M31" s="8">
        <v>0</v>
      </c>
      <c r="N31" s="8"/>
      <c r="O31" s="8">
        <v>0</v>
      </c>
      <c r="P31" s="8"/>
      <c r="Q31" s="8">
        <v>1754782</v>
      </c>
      <c r="R31" s="8"/>
      <c r="S31" s="8">
        <v>16690</v>
      </c>
      <c r="T31" s="8"/>
      <c r="U31" s="8">
        <v>21757040166</v>
      </c>
      <c r="V31" s="8"/>
      <c r="W31" s="8">
        <v>29113052076.098999</v>
      </c>
      <c r="X31" s="5"/>
      <c r="Y31" s="5" t="s">
        <v>42</v>
      </c>
    </row>
    <row r="32" spans="1:25" x14ac:dyDescent="0.55000000000000004">
      <c r="A32" s="1" t="s">
        <v>59</v>
      </c>
      <c r="C32" s="8">
        <v>2375443</v>
      </c>
      <c r="D32" s="5"/>
      <c r="E32" s="8">
        <v>44984229023</v>
      </c>
      <c r="F32" s="8"/>
      <c r="G32" s="8">
        <v>35797446170.514</v>
      </c>
      <c r="H32" s="8"/>
      <c r="I32" s="8">
        <v>0</v>
      </c>
      <c r="J32" s="8"/>
      <c r="K32" s="8">
        <v>0</v>
      </c>
      <c r="L32" s="8"/>
      <c r="M32" s="8">
        <v>0</v>
      </c>
      <c r="N32" s="8"/>
      <c r="O32" s="8">
        <v>0</v>
      </c>
      <c r="P32" s="8"/>
      <c r="Q32" s="8">
        <v>2375443</v>
      </c>
      <c r="R32" s="8"/>
      <c r="S32" s="8">
        <v>15350</v>
      </c>
      <c r="T32" s="8"/>
      <c r="U32" s="8">
        <v>44984229023</v>
      </c>
      <c r="V32" s="8"/>
      <c r="W32" s="8">
        <v>36246094902.202499</v>
      </c>
      <c r="X32" s="5"/>
      <c r="Y32" s="5" t="s">
        <v>60</v>
      </c>
    </row>
    <row r="33" spans="1:25" x14ac:dyDescent="0.55000000000000004">
      <c r="A33" s="1" t="s">
        <v>61</v>
      </c>
      <c r="C33" s="8">
        <v>185603029</v>
      </c>
      <c r="D33" s="5"/>
      <c r="E33" s="8">
        <v>95759048892</v>
      </c>
      <c r="F33" s="8"/>
      <c r="G33" s="8">
        <v>79703434502.258408</v>
      </c>
      <c r="H33" s="8"/>
      <c r="I33" s="8">
        <v>0</v>
      </c>
      <c r="J33" s="8"/>
      <c r="K33" s="8">
        <v>0</v>
      </c>
      <c r="L33" s="8"/>
      <c r="M33" s="8">
        <v>0</v>
      </c>
      <c r="N33" s="8"/>
      <c r="O33" s="8">
        <v>0</v>
      </c>
      <c r="P33" s="8"/>
      <c r="Q33" s="8">
        <v>185603029</v>
      </c>
      <c r="R33" s="8"/>
      <c r="S33" s="8">
        <v>432</v>
      </c>
      <c r="T33" s="8"/>
      <c r="U33" s="8">
        <v>95759048892</v>
      </c>
      <c r="V33" s="8"/>
      <c r="W33" s="8">
        <v>79703434502.258408</v>
      </c>
      <c r="X33" s="5"/>
      <c r="Y33" s="5" t="s">
        <v>28</v>
      </c>
    </row>
    <row r="34" spans="1:25" x14ac:dyDescent="0.55000000000000004">
      <c r="A34" s="1" t="s">
        <v>62</v>
      </c>
      <c r="C34" s="8">
        <v>5754912</v>
      </c>
      <c r="D34" s="5"/>
      <c r="E34" s="8">
        <v>51828880476</v>
      </c>
      <c r="F34" s="8"/>
      <c r="G34" s="8">
        <v>36326256237.360001</v>
      </c>
      <c r="H34" s="8"/>
      <c r="I34" s="8">
        <v>0</v>
      </c>
      <c r="J34" s="8"/>
      <c r="K34" s="8">
        <v>0</v>
      </c>
      <c r="L34" s="8"/>
      <c r="M34" s="8">
        <v>0</v>
      </c>
      <c r="N34" s="8"/>
      <c r="O34" s="8">
        <v>0</v>
      </c>
      <c r="P34" s="8"/>
      <c r="Q34" s="8">
        <v>5754912</v>
      </c>
      <c r="R34" s="8"/>
      <c r="S34" s="8">
        <v>7320</v>
      </c>
      <c r="T34" s="8"/>
      <c r="U34" s="8">
        <v>51828880476</v>
      </c>
      <c r="V34" s="8"/>
      <c r="W34" s="8">
        <v>41875306402.751999</v>
      </c>
      <c r="X34" s="5"/>
      <c r="Y34" s="5" t="s">
        <v>63</v>
      </c>
    </row>
    <row r="35" spans="1:25" x14ac:dyDescent="0.55000000000000004">
      <c r="A35" s="1" t="s">
        <v>64</v>
      </c>
      <c r="C35" s="8">
        <v>3495236</v>
      </c>
      <c r="D35" s="5"/>
      <c r="E35" s="8">
        <v>25661582660</v>
      </c>
      <c r="F35" s="8"/>
      <c r="G35" s="8">
        <v>62783118978.606003</v>
      </c>
      <c r="H35" s="8"/>
      <c r="I35" s="8">
        <v>0</v>
      </c>
      <c r="J35" s="8"/>
      <c r="K35" s="8">
        <v>0</v>
      </c>
      <c r="L35" s="8"/>
      <c r="M35" s="8">
        <v>0</v>
      </c>
      <c r="N35" s="8"/>
      <c r="O35" s="8">
        <v>0</v>
      </c>
      <c r="P35" s="8"/>
      <c r="Q35" s="8">
        <v>3495236</v>
      </c>
      <c r="R35" s="8"/>
      <c r="S35" s="8">
        <v>17290</v>
      </c>
      <c r="T35" s="8"/>
      <c r="U35" s="8">
        <v>25661582660</v>
      </c>
      <c r="V35" s="8"/>
      <c r="W35" s="8">
        <v>60073056288.882004</v>
      </c>
      <c r="X35" s="5"/>
      <c r="Y35" s="5" t="s">
        <v>65</v>
      </c>
    </row>
    <row r="36" spans="1:25" x14ac:dyDescent="0.55000000000000004">
      <c r="A36" s="1" t="s">
        <v>66</v>
      </c>
      <c r="C36" s="8">
        <v>1593635</v>
      </c>
      <c r="D36" s="5"/>
      <c r="E36" s="8">
        <v>36972764351</v>
      </c>
      <c r="F36" s="8"/>
      <c r="G36" s="8">
        <v>35690964200.527496</v>
      </c>
      <c r="H36" s="8"/>
      <c r="I36" s="8">
        <v>0</v>
      </c>
      <c r="J36" s="8"/>
      <c r="K36" s="8">
        <v>0</v>
      </c>
      <c r="L36" s="8"/>
      <c r="M36" s="8">
        <v>0</v>
      </c>
      <c r="N36" s="8"/>
      <c r="O36" s="8">
        <v>0</v>
      </c>
      <c r="P36" s="8"/>
      <c r="Q36" s="8">
        <v>1593635</v>
      </c>
      <c r="R36" s="8"/>
      <c r="S36" s="8">
        <v>27530</v>
      </c>
      <c r="T36" s="8"/>
      <c r="U36" s="8">
        <v>36972764351</v>
      </c>
      <c r="V36" s="8"/>
      <c r="W36" s="8">
        <v>43611728559.277496</v>
      </c>
      <c r="X36" s="5"/>
      <c r="Y36" s="5" t="s">
        <v>40</v>
      </c>
    </row>
    <row r="37" spans="1:25" x14ac:dyDescent="0.55000000000000004">
      <c r="A37" s="1" t="s">
        <v>67</v>
      </c>
      <c r="C37" s="8">
        <v>2159716</v>
      </c>
      <c r="D37" s="5"/>
      <c r="E37" s="8">
        <v>46619813225</v>
      </c>
      <c r="F37" s="8"/>
      <c r="G37" s="8">
        <v>73465743904.955994</v>
      </c>
      <c r="H37" s="8"/>
      <c r="I37" s="8">
        <v>0</v>
      </c>
      <c r="J37" s="8"/>
      <c r="K37" s="8">
        <v>0</v>
      </c>
      <c r="L37" s="8"/>
      <c r="M37" s="8">
        <v>0</v>
      </c>
      <c r="N37" s="8"/>
      <c r="O37" s="8">
        <v>0</v>
      </c>
      <c r="P37" s="8"/>
      <c r="Q37" s="8">
        <v>2159716</v>
      </c>
      <c r="R37" s="8"/>
      <c r="S37" s="8">
        <v>34260</v>
      </c>
      <c r="T37" s="8"/>
      <c r="U37" s="8">
        <v>46619813225</v>
      </c>
      <c r="V37" s="8"/>
      <c r="W37" s="8">
        <v>73551618532.548004</v>
      </c>
      <c r="X37" s="5"/>
      <c r="Y37" s="5" t="s">
        <v>68</v>
      </c>
    </row>
    <row r="38" spans="1:25" x14ac:dyDescent="0.55000000000000004">
      <c r="A38" s="1" t="s">
        <v>69</v>
      </c>
      <c r="C38" s="8">
        <v>2066396</v>
      </c>
      <c r="D38" s="5"/>
      <c r="E38" s="8">
        <v>30896334336</v>
      </c>
      <c r="F38" s="8"/>
      <c r="G38" s="8">
        <v>23231881674.377998</v>
      </c>
      <c r="H38" s="8"/>
      <c r="I38" s="8">
        <v>0</v>
      </c>
      <c r="J38" s="8"/>
      <c r="K38" s="8">
        <v>0</v>
      </c>
      <c r="L38" s="8"/>
      <c r="M38" s="8">
        <v>0</v>
      </c>
      <c r="N38" s="8"/>
      <c r="O38" s="8">
        <v>0</v>
      </c>
      <c r="P38" s="8"/>
      <c r="Q38" s="8">
        <v>2066396</v>
      </c>
      <c r="R38" s="8"/>
      <c r="S38" s="8">
        <v>10960</v>
      </c>
      <c r="T38" s="8"/>
      <c r="U38" s="8">
        <v>30896334336</v>
      </c>
      <c r="V38" s="8"/>
      <c r="W38" s="8">
        <v>22512946344.048</v>
      </c>
      <c r="X38" s="5"/>
      <c r="Y38" s="5" t="s">
        <v>70</v>
      </c>
    </row>
    <row r="39" spans="1:25" x14ac:dyDescent="0.55000000000000004">
      <c r="A39" s="1" t="s">
        <v>71</v>
      </c>
      <c r="C39" s="8">
        <v>10733254</v>
      </c>
      <c r="D39" s="5"/>
      <c r="E39" s="8">
        <v>47730231408</v>
      </c>
      <c r="F39" s="8"/>
      <c r="G39" s="8">
        <v>41824013263.704002</v>
      </c>
      <c r="H39" s="8"/>
      <c r="I39" s="8">
        <v>0</v>
      </c>
      <c r="J39" s="8"/>
      <c r="K39" s="8">
        <v>0</v>
      </c>
      <c r="L39" s="8"/>
      <c r="M39" s="8">
        <v>0</v>
      </c>
      <c r="N39" s="8"/>
      <c r="O39" s="8">
        <v>0</v>
      </c>
      <c r="P39" s="8"/>
      <c r="Q39" s="8">
        <v>10733254</v>
      </c>
      <c r="R39" s="8"/>
      <c r="S39" s="8">
        <v>3533</v>
      </c>
      <c r="T39" s="8"/>
      <c r="U39" s="8">
        <v>47730231408</v>
      </c>
      <c r="V39" s="8"/>
      <c r="W39" s="8">
        <v>37694958893.0271</v>
      </c>
      <c r="X39" s="5"/>
      <c r="Y39" s="5" t="s">
        <v>72</v>
      </c>
    </row>
    <row r="40" spans="1:25" x14ac:dyDescent="0.55000000000000004">
      <c r="A40" s="1" t="s">
        <v>73</v>
      </c>
      <c r="C40" s="8">
        <v>21952854</v>
      </c>
      <c r="D40" s="5"/>
      <c r="E40" s="8">
        <v>66109919551</v>
      </c>
      <c r="F40" s="8"/>
      <c r="G40" s="8">
        <v>31009395251.072701</v>
      </c>
      <c r="H40" s="8"/>
      <c r="I40" s="8">
        <v>0</v>
      </c>
      <c r="J40" s="8"/>
      <c r="K40" s="8">
        <v>0</v>
      </c>
      <c r="L40" s="8"/>
      <c r="M40" s="8">
        <v>0</v>
      </c>
      <c r="N40" s="8"/>
      <c r="O40" s="8">
        <v>0</v>
      </c>
      <c r="P40" s="8"/>
      <c r="Q40" s="8">
        <v>21952854</v>
      </c>
      <c r="R40" s="8"/>
      <c r="S40" s="8">
        <v>1268</v>
      </c>
      <c r="T40" s="8"/>
      <c r="U40" s="8">
        <v>66109919551</v>
      </c>
      <c r="V40" s="8"/>
      <c r="W40" s="8">
        <v>27670593369.711601</v>
      </c>
      <c r="X40" s="5"/>
      <c r="Y40" s="5" t="s">
        <v>30</v>
      </c>
    </row>
    <row r="41" spans="1:25" x14ac:dyDescent="0.55000000000000004">
      <c r="A41" s="1" t="s">
        <v>74</v>
      </c>
      <c r="C41" s="8">
        <v>2581089</v>
      </c>
      <c r="D41" s="5"/>
      <c r="E41" s="8">
        <v>20155255907</v>
      </c>
      <c r="F41" s="8"/>
      <c r="G41" s="8">
        <v>28556591822.608501</v>
      </c>
      <c r="H41" s="8"/>
      <c r="I41" s="8">
        <v>0</v>
      </c>
      <c r="J41" s="8"/>
      <c r="K41" s="8">
        <v>0</v>
      </c>
      <c r="L41" s="8"/>
      <c r="M41" s="8">
        <v>0</v>
      </c>
      <c r="N41" s="8"/>
      <c r="O41" s="8">
        <v>0</v>
      </c>
      <c r="P41" s="8"/>
      <c r="Q41" s="8">
        <v>2581089</v>
      </c>
      <c r="R41" s="8"/>
      <c r="S41" s="8">
        <v>12720</v>
      </c>
      <c r="T41" s="8"/>
      <c r="U41" s="8">
        <v>20155255907</v>
      </c>
      <c r="V41" s="8"/>
      <c r="W41" s="8">
        <v>32636104940.124001</v>
      </c>
      <c r="X41" s="5"/>
      <c r="Y41" s="5" t="s">
        <v>75</v>
      </c>
    </row>
    <row r="42" spans="1:25" x14ac:dyDescent="0.55000000000000004">
      <c r="A42" s="1" t="s">
        <v>76</v>
      </c>
      <c r="C42" s="8">
        <v>1548344</v>
      </c>
      <c r="D42" s="5"/>
      <c r="E42" s="8">
        <v>21289472000</v>
      </c>
      <c r="F42" s="8"/>
      <c r="G42" s="8">
        <v>17669227934.736</v>
      </c>
      <c r="H42" s="8"/>
      <c r="I42" s="8">
        <v>0</v>
      </c>
      <c r="J42" s="8"/>
      <c r="K42" s="8">
        <v>0</v>
      </c>
      <c r="L42" s="8"/>
      <c r="M42" s="8">
        <v>0</v>
      </c>
      <c r="N42" s="8"/>
      <c r="O42" s="8">
        <v>0</v>
      </c>
      <c r="P42" s="8"/>
      <c r="Q42" s="8">
        <v>1548344</v>
      </c>
      <c r="R42" s="8"/>
      <c r="S42" s="8">
        <v>10950</v>
      </c>
      <c r="T42" s="8"/>
      <c r="U42" s="8">
        <v>21289472000</v>
      </c>
      <c r="V42" s="8"/>
      <c r="W42" s="8">
        <v>16853488317.540001</v>
      </c>
      <c r="X42" s="5"/>
      <c r="Y42" s="5" t="s">
        <v>77</v>
      </c>
    </row>
    <row r="43" spans="1:25" x14ac:dyDescent="0.55000000000000004">
      <c r="A43" s="1" t="s">
        <v>78</v>
      </c>
      <c r="C43" s="8">
        <v>14516877</v>
      </c>
      <c r="D43" s="5"/>
      <c r="E43" s="8">
        <v>53761742217</v>
      </c>
      <c r="F43" s="8"/>
      <c r="G43" s="8">
        <v>47158879169.485802</v>
      </c>
      <c r="H43" s="8"/>
      <c r="I43" s="8">
        <v>0</v>
      </c>
      <c r="J43" s="8"/>
      <c r="K43" s="8">
        <v>0</v>
      </c>
      <c r="L43" s="8"/>
      <c r="M43" s="8">
        <v>0</v>
      </c>
      <c r="N43" s="8"/>
      <c r="O43" s="8">
        <v>0</v>
      </c>
      <c r="P43" s="8"/>
      <c r="Q43" s="8">
        <v>14516877</v>
      </c>
      <c r="R43" s="8"/>
      <c r="S43" s="8">
        <v>2980</v>
      </c>
      <c r="T43" s="8"/>
      <c r="U43" s="8">
        <v>53761742217</v>
      </c>
      <c r="V43" s="8"/>
      <c r="W43" s="8">
        <v>43002894713.913002</v>
      </c>
      <c r="X43" s="5"/>
      <c r="Y43" s="5" t="s">
        <v>79</v>
      </c>
    </row>
    <row r="44" spans="1:25" x14ac:dyDescent="0.55000000000000004">
      <c r="A44" s="1" t="s">
        <v>80</v>
      </c>
      <c r="C44" s="8">
        <v>11047323</v>
      </c>
      <c r="D44" s="5"/>
      <c r="E44" s="8">
        <v>52112691490</v>
      </c>
      <c r="F44" s="8"/>
      <c r="G44" s="8">
        <v>48703357983.845299</v>
      </c>
      <c r="H44" s="8"/>
      <c r="I44" s="8">
        <v>0</v>
      </c>
      <c r="J44" s="8"/>
      <c r="K44" s="8">
        <v>0</v>
      </c>
      <c r="L44" s="8"/>
      <c r="M44" s="8">
        <v>0</v>
      </c>
      <c r="N44" s="8"/>
      <c r="O44" s="8">
        <v>0</v>
      </c>
      <c r="P44" s="8"/>
      <c r="Q44" s="8">
        <v>11047323</v>
      </c>
      <c r="R44" s="8"/>
      <c r="S44" s="8">
        <v>4048</v>
      </c>
      <c r="T44" s="8"/>
      <c r="U44" s="8">
        <v>52112691490</v>
      </c>
      <c r="V44" s="8"/>
      <c r="W44" s="8">
        <v>44453482101.151199</v>
      </c>
      <c r="X44" s="5"/>
      <c r="Y44" s="5" t="s">
        <v>81</v>
      </c>
    </row>
    <row r="45" spans="1:25" x14ac:dyDescent="0.55000000000000004">
      <c r="A45" s="1" t="s">
        <v>82</v>
      </c>
      <c r="C45" s="8">
        <v>33339574</v>
      </c>
      <c r="D45" s="5"/>
      <c r="E45" s="8">
        <v>90698833125</v>
      </c>
      <c r="F45" s="8"/>
      <c r="G45" s="8">
        <v>155697374206.021</v>
      </c>
      <c r="H45" s="8"/>
      <c r="I45" s="8">
        <v>0</v>
      </c>
      <c r="J45" s="8"/>
      <c r="K45" s="8">
        <v>0</v>
      </c>
      <c r="L45" s="8"/>
      <c r="M45" s="8">
        <v>0</v>
      </c>
      <c r="N45" s="8"/>
      <c r="O45" s="8">
        <v>0</v>
      </c>
      <c r="P45" s="8"/>
      <c r="Q45" s="8">
        <v>33339574</v>
      </c>
      <c r="R45" s="8"/>
      <c r="S45" s="8">
        <v>4800</v>
      </c>
      <c r="T45" s="8"/>
      <c r="U45" s="8">
        <v>90698833125</v>
      </c>
      <c r="V45" s="8"/>
      <c r="W45" s="8">
        <v>159077776966.56</v>
      </c>
      <c r="X45" s="5"/>
      <c r="Y45" s="5" t="s">
        <v>83</v>
      </c>
    </row>
    <row r="46" spans="1:25" x14ac:dyDescent="0.55000000000000004">
      <c r="A46" s="1" t="s">
        <v>84</v>
      </c>
      <c r="C46" s="8">
        <v>4020453</v>
      </c>
      <c r="D46" s="5"/>
      <c r="E46" s="8">
        <v>30583798252</v>
      </c>
      <c r="F46" s="8"/>
      <c r="G46" s="8">
        <v>33411001706.874001</v>
      </c>
      <c r="H46" s="8"/>
      <c r="I46" s="8">
        <v>0</v>
      </c>
      <c r="J46" s="8"/>
      <c r="K46" s="8">
        <v>0</v>
      </c>
      <c r="L46" s="8"/>
      <c r="M46" s="8">
        <v>0</v>
      </c>
      <c r="N46" s="8"/>
      <c r="O46" s="8">
        <v>0</v>
      </c>
      <c r="P46" s="8"/>
      <c r="Q46" s="8">
        <v>4020453</v>
      </c>
      <c r="R46" s="8"/>
      <c r="S46" s="8">
        <v>7910</v>
      </c>
      <c r="T46" s="8"/>
      <c r="U46" s="8">
        <v>30583798252</v>
      </c>
      <c r="V46" s="8"/>
      <c r="W46" s="8">
        <v>31612562619.781502</v>
      </c>
      <c r="X46" s="5"/>
      <c r="Y46" s="5" t="s">
        <v>85</v>
      </c>
    </row>
    <row r="47" spans="1:25" x14ac:dyDescent="0.55000000000000004">
      <c r="A47" s="1" t="s">
        <v>86</v>
      </c>
      <c r="C47" s="8">
        <v>2899792</v>
      </c>
      <c r="D47" s="5"/>
      <c r="E47" s="8">
        <v>25365411716</v>
      </c>
      <c r="F47" s="8"/>
      <c r="G47" s="8">
        <v>58256097781.896004</v>
      </c>
      <c r="H47" s="8"/>
      <c r="I47" s="8">
        <v>0</v>
      </c>
      <c r="J47" s="8"/>
      <c r="K47" s="8">
        <v>0</v>
      </c>
      <c r="L47" s="8"/>
      <c r="M47" s="8">
        <v>-1383274</v>
      </c>
      <c r="N47" s="8"/>
      <c r="O47" s="8">
        <v>38925509010</v>
      </c>
      <c r="P47" s="8"/>
      <c r="Q47" s="8">
        <v>1516518</v>
      </c>
      <c r="R47" s="8"/>
      <c r="S47" s="8">
        <v>24200</v>
      </c>
      <c r="T47" s="8"/>
      <c r="U47" s="8">
        <v>13265469884</v>
      </c>
      <c r="V47" s="8"/>
      <c r="W47" s="8">
        <v>36481372173.18</v>
      </c>
      <c r="X47" s="5"/>
      <c r="Y47" s="5" t="s">
        <v>87</v>
      </c>
    </row>
    <row r="48" spans="1:25" x14ac:dyDescent="0.55000000000000004">
      <c r="A48" s="1" t="s">
        <v>88</v>
      </c>
      <c r="C48" s="8">
        <v>18364460</v>
      </c>
      <c r="D48" s="5"/>
      <c r="E48" s="8">
        <v>28098293529</v>
      </c>
      <c r="F48" s="8"/>
      <c r="G48" s="8">
        <v>28441588299.354</v>
      </c>
      <c r="H48" s="8"/>
      <c r="I48" s="8">
        <v>0</v>
      </c>
      <c r="J48" s="8"/>
      <c r="K48" s="8">
        <v>0</v>
      </c>
      <c r="L48" s="8"/>
      <c r="M48" s="8">
        <v>0</v>
      </c>
      <c r="N48" s="8"/>
      <c r="O48" s="8">
        <v>0</v>
      </c>
      <c r="P48" s="8"/>
      <c r="Q48" s="8">
        <v>18364460</v>
      </c>
      <c r="R48" s="8"/>
      <c r="S48" s="8">
        <v>1697</v>
      </c>
      <c r="T48" s="8"/>
      <c r="U48" s="8">
        <v>28098293529</v>
      </c>
      <c r="V48" s="8"/>
      <c r="W48" s="8">
        <v>30979059912.710999</v>
      </c>
      <c r="X48" s="5"/>
      <c r="Y48" s="5" t="s">
        <v>89</v>
      </c>
    </row>
    <row r="49" spans="1:25" x14ac:dyDescent="0.55000000000000004">
      <c r="A49" s="1" t="s">
        <v>90</v>
      </c>
      <c r="C49" s="8">
        <v>1780607</v>
      </c>
      <c r="D49" s="5"/>
      <c r="E49" s="8">
        <v>49700350874</v>
      </c>
      <c r="F49" s="8"/>
      <c r="G49" s="8">
        <v>53843776853.607002</v>
      </c>
      <c r="H49" s="8"/>
      <c r="I49" s="8">
        <v>228552</v>
      </c>
      <c r="J49" s="8"/>
      <c r="K49" s="8">
        <v>7389080303</v>
      </c>
      <c r="L49" s="8"/>
      <c r="M49" s="8">
        <v>0</v>
      </c>
      <c r="N49" s="8"/>
      <c r="O49" s="8">
        <v>0</v>
      </c>
      <c r="P49" s="8"/>
      <c r="Q49" s="8">
        <v>2009159</v>
      </c>
      <c r="R49" s="8"/>
      <c r="S49" s="8">
        <v>32860</v>
      </c>
      <c r="T49" s="8"/>
      <c r="U49" s="8">
        <v>57089431177</v>
      </c>
      <c r="V49" s="8"/>
      <c r="W49" s="8">
        <v>65628139999.796997</v>
      </c>
      <c r="X49" s="5"/>
      <c r="Y49" s="5" t="s">
        <v>91</v>
      </c>
    </row>
    <row r="50" spans="1:25" x14ac:dyDescent="0.55000000000000004">
      <c r="A50" s="1" t="s">
        <v>92</v>
      </c>
      <c r="C50" s="8">
        <v>2336514</v>
      </c>
      <c r="D50" s="5"/>
      <c r="E50" s="8">
        <v>44008647332</v>
      </c>
      <c r="F50" s="8"/>
      <c r="G50" s="8">
        <v>31982363683.209</v>
      </c>
      <c r="H50" s="8"/>
      <c r="I50" s="8">
        <v>0</v>
      </c>
      <c r="J50" s="8"/>
      <c r="K50" s="8">
        <v>0</v>
      </c>
      <c r="L50" s="8"/>
      <c r="M50" s="8">
        <v>0</v>
      </c>
      <c r="N50" s="8"/>
      <c r="O50" s="8">
        <v>0</v>
      </c>
      <c r="P50" s="8"/>
      <c r="Q50" s="8">
        <v>2336514</v>
      </c>
      <c r="R50" s="8"/>
      <c r="S50" s="8">
        <v>14120</v>
      </c>
      <c r="T50" s="8"/>
      <c r="U50" s="8">
        <v>44008647332</v>
      </c>
      <c r="V50" s="8"/>
      <c r="W50" s="8">
        <v>32795277792.804001</v>
      </c>
      <c r="X50" s="5"/>
      <c r="Y50" s="5" t="s">
        <v>75</v>
      </c>
    </row>
    <row r="51" spans="1:25" x14ac:dyDescent="0.55000000000000004">
      <c r="A51" s="1" t="s">
        <v>93</v>
      </c>
      <c r="C51" s="8">
        <v>545381</v>
      </c>
      <c r="D51" s="5"/>
      <c r="E51" s="8">
        <v>7096499848</v>
      </c>
      <c r="F51" s="8"/>
      <c r="G51" s="8">
        <v>5914703575.0754995</v>
      </c>
      <c r="H51" s="8"/>
      <c r="I51" s="8">
        <v>0</v>
      </c>
      <c r="J51" s="8"/>
      <c r="K51" s="8">
        <v>0</v>
      </c>
      <c r="L51" s="8"/>
      <c r="M51" s="8">
        <v>0</v>
      </c>
      <c r="N51" s="8"/>
      <c r="O51" s="8">
        <v>0</v>
      </c>
      <c r="P51" s="8"/>
      <c r="Q51" s="8">
        <v>545381</v>
      </c>
      <c r="R51" s="8"/>
      <c r="S51" s="8">
        <v>11340</v>
      </c>
      <c r="T51" s="8"/>
      <c r="U51" s="8">
        <v>7096499848</v>
      </c>
      <c r="V51" s="8"/>
      <c r="W51" s="8">
        <v>6147822047.7869997</v>
      </c>
      <c r="X51" s="5"/>
      <c r="Y51" s="5" t="s">
        <v>94</v>
      </c>
    </row>
    <row r="52" spans="1:25" x14ac:dyDescent="0.55000000000000004">
      <c r="A52" s="1" t="s">
        <v>95</v>
      </c>
      <c r="C52" s="8">
        <v>359496</v>
      </c>
      <c r="D52" s="5"/>
      <c r="E52" s="8">
        <v>10126234531</v>
      </c>
      <c r="F52" s="8"/>
      <c r="G52" s="8">
        <v>26176400162.099998</v>
      </c>
      <c r="H52" s="8"/>
      <c r="I52" s="8">
        <v>0</v>
      </c>
      <c r="J52" s="8"/>
      <c r="K52" s="8">
        <v>0</v>
      </c>
      <c r="L52" s="8"/>
      <c r="M52" s="8">
        <v>0</v>
      </c>
      <c r="N52" s="8"/>
      <c r="O52" s="8">
        <v>0</v>
      </c>
      <c r="P52" s="8"/>
      <c r="Q52" s="8">
        <v>359496</v>
      </c>
      <c r="R52" s="8"/>
      <c r="S52" s="8">
        <v>70200</v>
      </c>
      <c r="T52" s="8"/>
      <c r="U52" s="8">
        <v>10126234531</v>
      </c>
      <c r="V52" s="8"/>
      <c r="W52" s="8">
        <v>25086461315.759998</v>
      </c>
      <c r="X52" s="5"/>
      <c r="Y52" s="5" t="s">
        <v>96</v>
      </c>
    </row>
    <row r="53" spans="1:25" x14ac:dyDescent="0.55000000000000004">
      <c r="A53" s="1" t="s">
        <v>97</v>
      </c>
      <c r="C53" s="8">
        <v>8150143</v>
      </c>
      <c r="D53" s="5"/>
      <c r="E53" s="8">
        <v>25435130771</v>
      </c>
      <c r="F53" s="8"/>
      <c r="G53" s="8">
        <v>38320802840.4795</v>
      </c>
      <c r="H53" s="8"/>
      <c r="I53" s="8">
        <v>0</v>
      </c>
      <c r="J53" s="8"/>
      <c r="K53" s="8">
        <v>0</v>
      </c>
      <c r="L53" s="8"/>
      <c r="M53" s="8">
        <v>0</v>
      </c>
      <c r="N53" s="8"/>
      <c r="O53" s="8">
        <v>0</v>
      </c>
      <c r="P53" s="8"/>
      <c r="Q53" s="8">
        <v>8150143</v>
      </c>
      <c r="R53" s="8"/>
      <c r="S53" s="8">
        <v>4529</v>
      </c>
      <c r="T53" s="8"/>
      <c r="U53" s="8">
        <v>25435130771</v>
      </c>
      <c r="V53" s="8"/>
      <c r="W53" s="8">
        <v>36692371261.000397</v>
      </c>
      <c r="X53" s="5"/>
      <c r="Y53" s="5" t="s">
        <v>98</v>
      </c>
    </row>
    <row r="54" spans="1:25" x14ac:dyDescent="0.55000000000000004">
      <c r="A54" s="1" t="s">
        <v>99</v>
      </c>
      <c r="C54" s="8">
        <v>4375708</v>
      </c>
      <c r="D54" s="5"/>
      <c r="E54" s="8">
        <v>52972063194</v>
      </c>
      <c r="F54" s="8"/>
      <c r="G54" s="8">
        <v>40190974245.575996</v>
      </c>
      <c r="H54" s="8"/>
      <c r="I54" s="8">
        <v>584768</v>
      </c>
      <c r="J54" s="8"/>
      <c r="K54" s="8">
        <v>5560451277</v>
      </c>
      <c r="L54" s="8"/>
      <c r="M54" s="8">
        <v>0</v>
      </c>
      <c r="N54" s="8"/>
      <c r="O54" s="8">
        <v>0</v>
      </c>
      <c r="P54" s="8"/>
      <c r="Q54" s="8">
        <v>4960476</v>
      </c>
      <c r="R54" s="8"/>
      <c r="S54" s="8">
        <v>9100</v>
      </c>
      <c r="T54" s="8"/>
      <c r="U54" s="8">
        <v>58532514471</v>
      </c>
      <c r="V54" s="8"/>
      <c r="W54" s="8">
        <v>44871746626.980003</v>
      </c>
      <c r="X54" s="5"/>
      <c r="Y54" s="5" t="s">
        <v>100</v>
      </c>
    </row>
    <row r="55" spans="1:25" x14ac:dyDescent="0.55000000000000004">
      <c r="A55" s="1" t="s">
        <v>101</v>
      </c>
      <c r="C55" s="8">
        <v>55628</v>
      </c>
      <c r="D55" s="5"/>
      <c r="E55" s="8">
        <v>820225714</v>
      </c>
      <c r="F55" s="8"/>
      <c r="G55" s="8">
        <v>864292319.44200003</v>
      </c>
      <c r="H55" s="8"/>
      <c r="I55" s="8">
        <v>0</v>
      </c>
      <c r="J55" s="8"/>
      <c r="K55" s="8">
        <v>0</v>
      </c>
      <c r="L55" s="8"/>
      <c r="M55" s="8">
        <v>0</v>
      </c>
      <c r="N55" s="8"/>
      <c r="O55" s="8">
        <v>0</v>
      </c>
      <c r="P55" s="8"/>
      <c r="Q55" s="8">
        <v>55628</v>
      </c>
      <c r="R55" s="8"/>
      <c r="S55" s="8">
        <v>16020</v>
      </c>
      <c r="T55" s="8"/>
      <c r="U55" s="8">
        <v>820225714</v>
      </c>
      <c r="V55" s="8"/>
      <c r="W55" s="8">
        <v>885858154.66799998</v>
      </c>
      <c r="X55" s="5"/>
      <c r="Y55" s="5" t="s">
        <v>102</v>
      </c>
    </row>
    <row r="56" spans="1:25" x14ac:dyDescent="0.55000000000000004">
      <c r="A56" s="1" t="s">
        <v>103</v>
      </c>
      <c r="C56" s="8">
        <v>4930802</v>
      </c>
      <c r="D56" s="5"/>
      <c r="E56" s="8">
        <v>52152283468</v>
      </c>
      <c r="F56" s="8"/>
      <c r="G56" s="8">
        <v>39211709824.800003</v>
      </c>
      <c r="H56" s="8"/>
      <c r="I56" s="8">
        <v>0</v>
      </c>
      <c r="J56" s="8"/>
      <c r="K56" s="8">
        <v>0</v>
      </c>
      <c r="L56" s="8"/>
      <c r="M56" s="8">
        <v>0</v>
      </c>
      <c r="N56" s="8"/>
      <c r="O56" s="8">
        <v>0</v>
      </c>
      <c r="P56" s="8"/>
      <c r="Q56" s="8">
        <v>4930802</v>
      </c>
      <c r="R56" s="8"/>
      <c r="S56" s="8">
        <v>8930</v>
      </c>
      <c r="T56" s="8"/>
      <c r="U56" s="8">
        <v>52152283468</v>
      </c>
      <c r="V56" s="8"/>
      <c r="W56" s="8">
        <v>43770071091.932999</v>
      </c>
      <c r="X56" s="5"/>
      <c r="Y56" s="5" t="s">
        <v>104</v>
      </c>
    </row>
    <row r="57" spans="1:25" x14ac:dyDescent="0.55000000000000004">
      <c r="A57" s="1" t="s">
        <v>105</v>
      </c>
      <c r="C57" s="8">
        <v>12333165</v>
      </c>
      <c r="D57" s="5"/>
      <c r="E57" s="8">
        <v>41373630996</v>
      </c>
      <c r="F57" s="8"/>
      <c r="G57" s="8">
        <v>32819438202.9053</v>
      </c>
      <c r="H57" s="8"/>
      <c r="I57" s="8">
        <v>0</v>
      </c>
      <c r="J57" s="8"/>
      <c r="K57" s="8">
        <v>0</v>
      </c>
      <c r="L57" s="8"/>
      <c r="M57" s="8">
        <v>0</v>
      </c>
      <c r="N57" s="8"/>
      <c r="O57" s="8">
        <v>0</v>
      </c>
      <c r="P57" s="8"/>
      <c r="Q57" s="8">
        <v>12333165</v>
      </c>
      <c r="R57" s="8"/>
      <c r="S57" s="8">
        <v>2749</v>
      </c>
      <c r="T57" s="8"/>
      <c r="U57" s="8">
        <v>41373630996</v>
      </c>
      <c r="V57" s="8"/>
      <c r="W57" s="8">
        <v>33702142555.019199</v>
      </c>
      <c r="X57" s="5"/>
      <c r="Y57" s="5" t="s">
        <v>106</v>
      </c>
    </row>
    <row r="58" spans="1:25" x14ac:dyDescent="0.55000000000000004">
      <c r="A58" s="1" t="s">
        <v>107</v>
      </c>
      <c r="C58" s="8">
        <v>2399288</v>
      </c>
      <c r="D58" s="5"/>
      <c r="E58" s="8">
        <v>10301412522</v>
      </c>
      <c r="F58" s="8"/>
      <c r="G58" s="8">
        <v>12211262650.368</v>
      </c>
      <c r="H58" s="8"/>
      <c r="I58" s="8">
        <v>0</v>
      </c>
      <c r="J58" s="8"/>
      <c r="K58" s="8">
        <v>0</v>
      </c>
      <c r="L58" s="8"/>
      <c r="M58" s="8">
        <v>0</v>
      </c>
      <c r="N58" s="8"/>
      <c r="O58" s="8">
        <v>0</v>
      </c>
      <c r="P58" s="8"/>
      <c r="Q58" s="8">
        <v>2399288</v>
      </c>
      <c r="R58" s="8"/>
      <c r="S58" s="8">
        <v>5760</v>
      </c>
      <c r="T58" s="8"/>
      <c r="U58" s="8">
        <v>10301412522</v>
      </c>
      <c r="V58" s="8"/>
      <c r="W58" s="8">
        <v>13737670481.664</v>
      </c>
      <c r="X58" s="5"/>
      <c r="Y58" s="5" t="s">
        <v>108</v>
      </c>
    </row>
    <row r="59" spans="1:25" x14ac:dyDescent="0.55000000000000004">
      <c r="A59" s="1" t="s">
        <v>109</v>
      </c>
      <c r="C59" s="8">
        <v>0</v>
      </c>
      <c r="D59" s="5"/>
      <c r="E59" s="8">
        <v>0</v>
      </c>
      <c r="F59" s="8"/>
      <c r="G59" s="8">
        <v>0</v>
      </c>
      <c r="H59" s="8"/>
      <c r="I59" s="8">
        <v>3819987</v>
      </c>
      <c r="J59" s="8"/>
      <c r="K59" s="8">
        <v>53924113146</v>
      </c>
      <c r="L59" s="8"/>
      <c r="M59" s="8">
        <v>0</v>
      </c>
      <c r="N59" s="8"/>
      <c r="O59" s="8">
        <v>0</v>
      </c>
      <c r="P59" s="8"/>
      <c r="Q59" s="8">
        <v>3819987</v>
      </c>
      <c r="R59" s="8"/>
      <c r="S59" s="8">
        <v>11510</v>
      </c>
      <c r="T59" s="8"/>
      <c r="U59" s="8">
        <v>53924113146</v>
      </c>
      <c r="V59" s="8"/>
      <c r="W59" s="8">
        <v>43706440470.2985</v>
      </c>
      <c r="X59" s="5"/>
      <c r="Y59" s="5" t="s">
        <v>40</v>
      </c>
    </row>
    <row r="60" spans="1:25" x14ac:dyDescent="0.55000000000000004">
      <c r="A60" s="1" t="s">
        <v>110</v>
      </c>
      <c r="C60" s="8">
        <v>0</v>
      </c>
      <c r="D60" s="5"/>
      <c r="E60" s="8">
        <v>0</v>
      </c>
      <c r="F60" s="8"/>
      <c r="G60" s="8">
        <v>0</v>
      </c>
      <c r="H60" s="8"/>
      <c r="I60" s="8">
        <v>9031031</v>
      </c>
      <c r="J60" s="8"/>
      <c r="K60" s="8">
        <v>0</v>
      </c>
      <c r="L60" s="8"/>
      <c r="M60" s="8">
        <v>0</v>
      </c>
      <c r="N60" s="8"/>
      <c r="O60" s="8">
        <v>0</v>
      </c>
      <c r="P60" s="8"/>
      <c r="Q60" s="8">
        <v>9031031</v>
      </c>
      <c r="R60" s="8"/>
      <c r="S60" s="8">
        <v>2855</v>
      </c>
      <c r="T60" s="8"/>
      <c r="U60" s="8">
        <v>36106061938</v>
      </c>
      <c r="V60" s="8"/>
      <c r="W60" s="8">
        <v>25630181123.645199</v>
      </c>
      <c r="X60" s="5"/>
      <c r="Y60" s="5" t="s">
        <v>111</v>
      </c>
    </row>
    <row r="61" spans="1:25" x14ac:dyDescent="0.55000000000000004">
      <c r="A61" s="1" t="s">
        <v>112</v>
      </c>
      <c r="C61" s="5" t="s">
        <v>112</v>
      </c>
      <c r="D61" s="5"/>
      <c r="E61" s="6">
        <f>SUM(E9:E60)</f>
        <v>1997676610378</v>
      </c>
      <c r="F61" s="5"/>
      <c r="G61" s="6">
        <f>SUM(G9:G60)</f>
        <v>2071403293140.5352</v>
      </c>
      <c r="H61" s="5"/>
      <c r="I61" s="5" t="s">
        <v>112</v>
      </c>
      <c r="J61" s="5"/>
      <c r="K61" s="6">
        <f>SUM(K9:K60)</f>
        <v>66873644726</v>
      </c>
      <c r="L61" s="5"/>
      <c r="M61" s="5" t="s">
        <v>112</v>
      </c>
      <c r="N61" s="5"/>
      <c r="O61" s="6">
        <f>SUM(O9:O60)</f>
        <v>43908184705</v>
      </c>
      <c r="P61" s="5"/>
      <c r="Q61" s="5" t="s">
        <v>112</v>
      </c>
      <c r="R61" s="5"/>
      <c r="S61" s="5" t="s">
        <v>112</v>
      </c>
      <c r="T61" s="5"/>
      <c r="U61" s="6">
        <f>SUM(U9:U60)</f>
        <v>2046819580205</v>
      </c>
      <c r="V61" s="5"/>
      <c r="W61" s="6">
        <f>SUM(W9:W60)</f>
        <v>2092858036078.137</v>
      </c>
      <c r="X61" s="5"/>
      <c r="Y61" s="7" t="s">
        <v>113</v>
      </c>
    </row>
    <row r="62" spans="1:25" x14ac:dyDescent="0.55000000000000004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4" spans="1:25" x14ac:dyDescent="0.55000000000000004">
      <c r="Y64" s="2">
        <v>3706479363732</v>
      </c>
    </row>
  </sheetData>
  <mergeCells count="21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8"/>
  <sheetViews>
    <sheetView rightToLeft="1" workbookViewId="0">
      <selection activeCell="S12" sqref="I12:S16"/>
    </sheetView>
  </sheetViews>
  <sheetFormatPr defaultRowHeight="24" x14ac:dyDescent="0.55000000000000004"/>
  <cols>
    <col min="1" max="1" width="40.85546875" style="1" bestFit="1" customWidth="1"/>
    <col min="2" max="2" width="1" style="1" customWidth="1"/>
    <col min="3" max="3" width="19" style="1" customWidth="1"/>
    <col min="4" max="4" width="1" style="1" customWidth="1"/>
    <col min="5" max="5" width="20" style="1" customWidth="1"/>
    <col min="6" max="6" width="1" style="1" customWidth="1"/>
    <col min="7" max="7" width="14" style="1" customWidth="1"/>
    <col min="8" max="8" width="1" style="1" customWidth="1"/>
    <col min="9" max="9" width="20" style="1" customWidth="1"/>
    <col min="10" max="10" width="1" style="1" customWidth="1"/>
    <col min="11" max="11" width="16" style="1" customWidth="1"/>
    <col min="12" max="12" width="1" style="1" customWidth="1"/>
    <col min="13" max="13" width="20" style="1" customWidth="1"/>
    <col min="14" max="14" width="1" style="1" customWidth="1"/>
    <col min="15" max="15" width="21" style="1" customWidth="1"/>
    <col min="16" max="16" width="1" style="1" customWidth="1"/>
    <col min="17" max="17" width="16" style="1" customWidth="1"/>
    <col min="18" max="18" width="1" style="1" customWidth="1"/>
    <col min="19" max="19" width="21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2" t="s">
        <v>0</v>
      </c>
      <c r="B2" s="22" t="s">
        <v>0</v>
      </c>
      <c r="C2" s="22" t="s">
        <v>0</v>
      </c>
      <c r="D2" s="22" t="s">
        <v>0</v>
      </c>
      <c r="E2" s="22" t="s">
        <v>0</v>
      </c>
      <c r="F2" s="22" t="s">
        <v>0</v>
      </c>
      <c r="G2" s="22" t="s">
        <v>0</v>
      </c>
      <c r="H2" s="22" t="s">
        <v>0</v>
      </c>
      <c r="I2" s="22" t="s">
        <v>0</v>
      </c>
      <c r="J2" s="22" t="s">
        <v>0</v>
      </c>
      <c r="K2" s="22" t="s">
        <v>0</v>
      </c>
      <c r="L2" s="22" t="s">
        <v>0</v>
      </c>
      <c r="M2" s="22" t="s">
        <v>0</v>
      </c>
      <c r="N2" s="22" t="s">
        <v>0</v>
      </c>
      <c r="O2" s="22" t="s">
        <v>0</v>
      </c>
      <c r="P2" s="22" t="s">
        <v>0</v>
      </c>
      <c r="Q2" s="22" t="s">
        <v>0</v>
      </c>
      <c r="R2" s="22" t="s">
        <v>0</v>
      </c>
      <c r="S2" s="22" t="s">
        <v>0</v>
      </c>
    </row>
    <row r="3" spans="1:19" ht="24.75" x14ac:dyDescent="0.55000000000000004">
      <c r="A3" s="22" t="s">
        <v>176</v>
      </c>
      <c r="B3" s="22" t="s">
        <v>176</v>
      </c>
      <c r="C3" s="22" t="s">
        <v>176</v>
      </c>
      <c r="D3" s="22" t="s">
        <v>176</v>
      </c>
      <c r="E3" s="22" t="s">
        <v>176</v>
      </c>
      <c r="F3" s="22" t="s">
        <v>176</v>
      </c>
      <c r="G3" s="22" t="s">
        <v>176</v>
      </c>
      <c r="H3" s="22" t="s">
        <v>176</v>
      </c>
      <c r="I3" s="22" t="s">
        <v>176</v>
      </c>
      <c r="J3" s="22" t="s">
        <v>176</v>
      </c>
      <c r="K3" s="22" t="s">
        <v>176</v>
      </c>
      <c r="L3" s="22" t="s">
        <v>176</v>
      </c>
      <c r="M3" s="22" t="s">
        <v>176</v>
      </c>
      <c r="N3" s="22" t="s">
        <v>176</v>
      </c>
      <c r="O3" s="22" t="s">
        <v>176</v>
      </c>
      <c r="P3" s="22" t="s">
        <v>176</v>
      </c>
      <c r="Q3" s="22" t="s">
        <v>176</v>
      </c>
      <c r="R3" s="22" t="s">
        <v>176</v>
      </c>
      <c r="S3" s="22" t="s">
        <v>176</v>
      </c>
    </row>
    <row r="4" spans="1:19" ht="24.75" x14ac:dyDescent="0.55000000000000004">
      <c r="A4" s="22" t="s">
        <v>2</v>
      </c>
      <c r="B4" s="22" t="s">
        <v>2</v>
      </c>
      <c r="C4" s="22" t="s">
        <v>2</v>
      </c>
      <c r="D4" s="22" t="s">
        <v>2</v>
      </c>
      <c r="E4" s="22" t="s">
        <v>2</v>
      </c>
      <c r="F4" s="22" t="s">
        <v>2</v>
      </c>
      <c r="G4" s="22" t="s">
        <v>2</v>
      </c>
      <c r="H4" s="22" t="s">
        <v>2</v>
      </c>
      <c r="I4" s="22" t="s">
        <v>2</v>
      </c>
      <c r="J4" s="22" t="s">
        <v>2</v>
      </c>
      <c r="K4" s="22" t="s">
        <v>2</v>
      </c>
      <c r="L4" s="22" t="s">
        <v>2</v>
      </c>
      <c r="M4" s="22" t="s">
        <v>2</v>
      </c>
      <c r="N4" s="22" t="s">
        <v>2</v>
      </c>
      <c r="O4" s="22" t="s">
        <v>2</v>
      </c>
      <c r="P4" s="22" t="s">
        <v>2</v>
      </c>
      <c r="Q4" s="22" t="s">
        <v>2</v>
      </c>
      <c r="R4" s="22" t="s">
        <v>2</v>
      </c>
      <c r="S4" s="22" t="s">
        <v>2</v>
      </c>
    </row>
    <row r="6" spans="1:19" ht="24.75" x14ac:dyDescent="0.55000000000000004">
      <c r="A6" s="21" t="s">
        <v>177</v>
      </c>
      <c r="B6" s="21" t="s">
        <v>177</v>
      </c>
      <c r="C6" s="21" t="s">
        <v>177</v>
      </c>
      <c r="D6" s="21" t="s">
        <v>177</v>
      </c>
      <c r="E6" s="21" t="s">
        <v>177</v>
      </c>
      <c r="F6" s="21" t="s">
        <v>177</v>
      </c>
      <c r="G6" s="21" t="s">
        <v>177</v>
      </c>
      <c r="I6" s="21" t="s">
        <v>178</v>
      </c>
      <c r="J6" s="21" t="s">
        <v>178</v>
      </c>
      <c r="K6" s="21" t="s">
        <v>178</v>
      </c>
      <c r="L6" s="21" t="s">
        <v>178</v>
      </c>
      <c r="M6" s="21" t="s">
        <v>178</v>
      </c>
      <c r="O6" s="21" t="s">
        <v>179</v>
      </c>
      <c r="P6" s="21" t="s">
        <v>179</v>
      </c>
      <c r="Q6" s="21" t="s">
        <v>179</v>
      </c>
      <c r="R6" s="21" t="s">
        <v>179</v>
      </c>
      <c r="S6" s="21" t="s">
        <v>179</v>
      </c>
    </row>
    <row r="7" spans="1:19" ht="24.75" x14ac:dyDescent="0.55000000000000004">
      <c r="A7" s="21" t="s">
        <v>180</v>
      </c>
      <c r="C7" s="21" t="s">
        <v>181</v>
      </c>
      <c r="E7" s="21" t="s">
        <v>120</v>
      </c>
      <c r="G7" s="21" t="s">
        <v>121</v>
      </c>
      <c r="I7" s="21" t="s">
        <v>182</v>
      </c>
      <c r="K7" s="21" t="s">
        <v>183</v>
      </c>
      <c r="M7" s="21" t="s">
        <v>184</v>
      </c>
      <c r="O7" s="21" t="s">
        <v>182</v>
      </c>
      <c r="Q7" s="21" t="s">
        <v>183</v>
      </c>
      <c r="S7" s="21" t="s">
        <v>184</v>
      </c>
    </row>
    <row r="8" spans="1:19" x14ac:dyDescent="0.55000000000000004">
      <c r="A8" s="1" t="s">
        <v>161</v>
      </c>
      <c r="C8" s="5" t="s">
        <v>237</v>
      </c>
      <c r="D8" s="5"/>
      <c r="E8" s="5" t="s">
        <v>163</v>
      </c>
      <c r="F8" s="5"/>
      <c r="G8" s="4">
        <v>20.5</v>
      </c>
      <c r="H8" s="5"/>
      <c r="I8" s="4">
        <v>9011503253</v>
      </c>
      <c r="J8" s="5"/>
      <c r="K8" s="4">
        <v>0</v>
      </c>
      <c r="L8" s="5"/>
      <c r="M8" s="4">
        <v>9011503253</v>
      </c>
      <c r="N8" s="5"/>
      <c r="O8" s="4">
        <v>36700403818</v>
      </c>
      <c r="P8" s="5"/>
      <c r="Q8" s="4">
        <v>0</v>
      </c>
      <c r="R8" s="5"/>
      <c r="S8" s="4">
        <v>36700403818</v>
      </c>
    </row>
    <row r="9" spans="1:19" x14ac:dyDescent="0.55000000000000004">
      <c r="A9" s="1" t="s">
        <v>164</v>
      </c>
      <c r="C9" s="5" t="s">
        <v>237</v>
      </c>
      <c r="D9" s="5"/>
      <c r="E9" s="5" t="s">
        <v>166</v>
      </c>
      <c r="F9" s="5"/>
      <c r="G9" s="4">
        <v>17</v>
      </c>
      <c r="H9" s="5"/>
      <c r="I9" s="4">
        <v>1450753995</v>
      </c>
      <c r="J9" s="5"/>
      <c r="K9" s="4">
        <v>0</v>
      </c>
      <c r="L9" s="5"/>
      <c r="M9" s="4">
        <v>1450753995</v>
      </c>
      <c r="N9" s="5"/>
      <c r="O9" s="4">
        <v>6137164176</v>
      </c>
      <c r="P9" s="5"/>
      <c r="Q9" s="4">
        <v>0</v>
      </c>
      <c r="R9" s="5"/>
      <c r="S9" s="4">
        <v>6137164176</v>
      </c>
    </row>
    <row r="10" spans="1:19" x14ac:dyDescent="0.55000000000000004">
      <c r="A10" s="1" t="s">
        <v>158</v>
      </c>
      <c r="C10" s="5" t="s">
        <v>237</v>
      </c>
      <c r="D10" s="5"/>
      <c r="E10" s="5" t="s">
        <v>160</v>
      </c>
      <c r="F10" s="5"/>
      <c r="G10" s="4">
        <v>18</v>
      </c>
      <c r="H10" s="5"/>
      <c r="I10" s="4">
        <v>2640627095</v>
      </c>
      <c r="J10" s="5"/>
      <c r="K10" s="4">
        <v>0</v>
      </c>
      <c r="L10" s="5"/>
      <c r="M10" s="4">
        <v>2640627095</v>
      </c>
      <c r="N10" s="5"/>
      <c r="O10" s="4">
        <v>9256081709</v>
      </c>
      <c r="P10" s="5"/>
      <c r="Q10" s="4">
        <v>0</v>
      </c>
      <c r="R10" s="5"/>
      <c r="S10" s="4">
        <v>9256081709</v>
      </c>
    </row>
    <row r="11" spans="1:19" x14ac:dyDescent="0.55000000000000004">
      <c r="A11" s="1" t="s">
        <v>112</v>
      </c>
      <c r="C11" s="5" t="s">
        <v>112</v>
      </c>
      <c r="D11" s="5"/>
      <c r="E11" s="5" t="s">
        <v>112</v>
      </c>
      <c r="F11" s="5"/>
      <c r="G11" s="12"/>
      <c r="H11" s="5"/>
      <c r="I11" s="6">
        <f>SUM(I8:I10)</f>
        <v>13102884343</v>
      </c>
      <c r="J11" s="5"/>
      <c r="K11" s="6">
        <f>SUM(K8:K10)</f>
        <v>0</v>
      </c>
      <c r="L11" s="5"/>
      <c r="M11" s="6">
        <f>SUM(M8:M10)</f>
        <v>13102884343</v>
      </c>
      <c r="N11" s="5"/>
      <c r="O11" s="6">
        <f>SUM(O8:O10)</f>
        <v>52093649703</v>
      </c>
      <c r="P11" s="5"/>
      <c r="Q11" s="6">
        <f>SUM(Q8:Q10)</f>
        <v>0</v>
      </c>
      <c r="R11" s="5"/>
      <c r="S11" s="6">
        <f>SUM(S8:S10)</f>
        <v>52093649703</v>
      </c>
    </row>
    <row r="12" spans="1:19" x14ac:dyDescent="0.55000000000000004">
      <c r="C12" s="5"/>
      <c r="D12" s="5"/>
      <c r="E12" s="5"/>
      <c r="F12" s="5"/>
      <c r="G12" s="5"/>
      <c r="H12" s="5"/>
      <c r="I12" s="5"/>
      <c r="J12" s="5"/>
      <c r="K12" s="5"/>
      <c r="L12" s="5"/>
      <c r="M12" s="4"/>
      <c r="N12" s="4"/>
      <c r="O12" s="4"/>
      <c r="P12" s="4"/>
      <c r="Q12" s="4"/>
      <c r="R12" s="4"/>
      <c r="S12" s="4"/>
    </row>
    <row r="13" spans="1:19" x14ac:dyDescent="0.55000000000000004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x14ac:dyDescent="0.55000000000000004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x14ac:dyDescent="0.55000000000000004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x14ac:dyDescent="0.55000000000000004">
      <c r="M16" s="4"/>
      <c r="N16" s="4"/>
      <c r="O16" s="4"/>
      <c r="P16" s="4"/>
      <c r="Q16" s="4"/>
      <c r="R16" s="4"/>
      <c r="S16" s="4"/>
    </row>
    <row r="17" spans="13:19" x14ac:dyDescent="0.55000000000000004">
      <c r="M17" s="5"/>
      <c r="N17" s="5"/>
      <c r="O17" s="5"/>
      <c r="P17" s="5"/>
      <c r="Q17" s="5"/>
      <c r="R17" s="5"/>
      <c r="S17" s="5"/>
    </row>
    <row r="18" spans="13:19" x14ac:dyDescent="0.55000000000000004">
      <c r="M18" s="5"/>
      <c r="N18" s="5"/>
      <c r="O18" s="5"/>
      <c r="P18" s="5"/>
      <c r="Q18" s="5"/>
      <c r="R18" s="5"/>
      <c r="S18" s="5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29E0A-B6F1-48BB-9F71-93FF04AEE0C2}">
  <dimension ref="A2:M18"/>
  <sheetViews>
    <sheetView rightToLeft="1" workbookViewId="0">
      <selection activeCell="G13" sqref="G13"/>
    </sheetView>
  </sheetViews>
  <sheetFormatPr defaultRowHeight="24" x14ac:dyDescent="0.55000000000000004"/>
  <cols>
    <col min="1" max="1" width="40.85546875" style="1" bestFit="1" customWidth="1"/>
    <col min="2" max="2" width="1" style="1" customWidth="1"/>
    <col min="3" max="3" width="20" style="1" customWidth="1"/>
    <col min="4" max="4" width="1" style="1" customWidth="1"/>
    <col min="5" max="5" width="16" style="1" customWidth="1"/>
    <col min="6" max="6" width="1" style="1" customWidth="1"/>
    <col min="7" max="7" width="20" style="1" customWidth="1"/>
    <col min="8" max="8" width="1" style="1" customWidth="1"/>
    <col min="9" max="9" width="21" style="1" customWidth="1"/>
    <col min="10" max="10" width="1" style="1" customWidth="1"/>
    <col min="11" max="11" width="16" style="1" customWidth="1"/>
    <col min="12" max="12" width="1" style="1" customWidth="1"/>
    <col min="13" max="13" width="21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4.75" x14ac:dyDescent="0.55000000000000004">
      <c r="A2" s="22" t="s">
        <v>0</v>
      </c>
      <c r="B2" s="22" t="s">
        <v>0</v>
      </c>
      <c r="C2" s="22" t="s">
        <v>0</v>
      </c>
      <c r="D2" s="22" t="s">
        <v>0</v>
      </c>
      <c r="E2" s="22" t="s">
        <v>0</v>
      </c>
      <c r="F2" s="22" t="s">
        <v>0</v>
      </c>
      <c r="G2" s="22" t="s">
        <v>0</v>
      </c>
      <c r="H2" s="22" t="s">
        <v>0</v>
      </c>
      <c r="I2" s="22" t="s">
        <v>0</v>
      </c>
      <c r="J2" s="22" t="s">
        <v>0</v>
      </c>
      <c r="K2" s="22" t="s">
        <v>0</v>
      </c>
      <c r="L2" s="22" t="s">
        <v>0</v>
      </c>
      <c r="M2" s="22" t="s">
        <v>0</v>
      </c>
    </row>
    <row r="3" spans="1:13" ht="24.75" x14ac:dyDescent="0.55000000000000004">
      <c r="A3" s="22" t="s">
        <v>176</v>
      </c>
      <c r="B3" s="22" t="s">
        <v>176</v>
      </c>
      <c r="C3" s="22" t="s">
        <v>176</v>
      </c>
      <c r="D3" s="22" t="s">
        <v>176</v>
      </c>
      <c r="E3" s="22" t="s">
        <v>176</v>
      </c>
      <c r="F3" s="22" t="s">
        <v>176</v>
      </c>
      <c r="G3" s="22" t="s">
        <v>176</v>
      </c>
      <c r="H3" s="22" t="s">
        <v>176</v>
      </c>
      <c r="I3" s="22" t="s">
        <v>176</v>
      </c>
      <c r="J3" s="22" t="s">
        <v>176</v>
      </c>
      <c r="K3" s="22" t="s">
        <v>176</v>
      </c>
      <c r="L3" s="22" t="s">
        <v>176</v>
      </c>
      <c r="M3" s="22" t="s">
        <v>176</v>
      </c>
    </row>
    <row r="4" spans="1:13" ht="24.75" x14ac:dyDescent="0.55000000000000004">
      <c r="A4" s="22" t="s">
        <v>2</v>
      </c>
      <c r="B4" s="22" t="s">
        <v>2</v>
      </c>
      <c r="C4" s="22" t="s">
        <v>2</v>
      </c>
      <c r="D4" s="22" t="s">
        <v>2</v>
      </c>
      <c r="E4" s="22" t="s">
        <v>2</v>
      </c>
      <c r="F4" s="22" t="s">
        <v>2</v>
      </c>
      <c r="G4" s="22" t="s">
        <v>2</v>
      </c>
      <c r="H4" s="22" t="s">
        <v>2</v>
      </c>
      <c r="I4" s="22" t="s">
        <v>2</v>
      </c>
      <c r="J4" s="22" t="s">
        <v>2</v>
      </c>
      <c r="K4" s="22" t="s">
        <v>2</v>
      </c>
      <c r="L4" s="22" t="s">
        <v>2</v>
      </c>
      <c r="M4" s="22" t="s">
        <v>2</v>
      </c>
    </row>
    <row r="6" spans="1:13" ht="25.5" thickBot="1" x14ac:dyDescent="0.6">
      <c r="A6" s="20" t="s">
        <v>177</v>
      </c>
      <c r="C6" s="21" t="s">
        <v>178</v>
      </c>
      <c r="D6" s="21" t="s">
        <v>178</v>
      </c>
      <c r="E6" s="21" t="s">
        <v>178</v>
      </c>
      <c r="F6" s="21" t="s">
        <v>178</v>
      </c>
      <c r="G6" s="21" t="s">
        <v>178</v>
      </c>
      <c r="I6" s="21" t="s">
        <v>179</v>
      </c>
      <c r="J6" s="21" t="s">
        <v>179</v>
      </c>
      <c r="K6" s="21" t="s">
        <v>179</v>
      </c>
      <c r="L6" s="21" t="s">
        <v>179</v>
      </c>
      <c r="M6" s="21" t="s">
        <v>179</v>
      </c>
    </row>
    <row r="7" spans="1:13" ht="25.5" thickBot="1" x14ac:dyDescent="0.6">
      <c r="A7" s="20" t="s">
        <v>180</v>
      </c>
      <c r="C7" s="20" t="s">
        <v>182</v>
      </c>
      <c r="E7" s="20" t="s">
        <v>183</v>
      </c>
      <c r="G7" s="20" t="s">
        <v>184</v>
      </c>
      <c r="I7" s="20" t="s">
        <v>182</v>
      </c>
      <c r="K7" s="20" t="s">
        <v>183</v>
      </c>
      <c r="M7" s="20" t="s">
        <v>184</v>
      </c>
    </row>
    <row r="8" spans="1:13" x14ac:dyDescent="0.55000000000000004">
      <c r="A8" s="1" t="s">
        <v>172</v>
      </c>
      <c r="B8" s="5"/>
      <c r="C8" s="4">
        <v>2577</v>
      </c>
      <c r="D8" s="5"/>
      <c r="E8" s="4">
        <v>0</v>
      </c>
      <c r="F8" s="5"/>
      <c r="G8" s="4">
        <v>2577</v>
      </c>
      <c r="H8" s="5"/>
      <c r="I8" s="4">
        <v>3611430</v>
      </c>
      <c r="J8" s="5"/>
      <c r="K8" s="4">
        <v>0</v>
      </c>
      <c r="L8" s="5"/>
      <c r="M8" s="4">
        <v>3611430</v>
      </c>
    </row>
    <row r="9" spans="1:13" x14ac:dyDescent="0.55000000000000004">
      <c r="A9" s="1" t="s">
        <v>173</v>
      </c>
      <c r="B9" s="5"/>
      <c r="C9" s="4">
        <v>10964</v>
      </c>
      <c r="D9" s="5"/>
      <c r="E9" s="4">
        <v>0</v>
      </c>
      <c r="F9" s="5"/>
      <c r="G9" s="4">
        <v>10964</v>
      </c>
      <c r="H9" s="5"/>
      <c r="I9" s="4">
        <v>2977914</v>
      </c>
      <c r="J9" s="5"/>
      <c r="K9" s="4">
        <v>0</v>
      </c>
      <c r="L9" s="5"/>
      <c r="M9" s="4">
        <v>2977914</v>
      </c>
    </row>
    <row r="10" spans="1:13" ht="24.75" thickBot="1" x14ac:dyDescent="0.6">
      <c r="A10" s="1" t="s">
        <v>174</v>
      </c>
      <c r="B10" s="5"/>
      <c r="C10" s="4">
        <v>230117212</v>
      </c>
      <c r="D10" s="5"/>
      <c r="E10" s="4">
        <v>0</v>
      </c>
      <c r="F10" s="5"/>
      <c r="G10" s="4">
        <v>230117212</v>
      </c>
      <c r="H10" s="5"/>
      <c r="I10" s="4">
        <v>1477750260</v>
      </c>
      <c r="J10" s="5"/>
      <c r="K10" s="4">
        <v>0</v>
      </c>
      <c r="L10" s="5"/>
      <c r="M10" s="4">
        <v>1477750260</v>
      </c>
    </row>
    <row r="11" spans="1:13" ht="24.75" thickBot="1" x14ac:dyDescent="0.6">
      <c r="A11" s="1" t="s">
        <v>112</v>
      </c>
      <c r="B11" s="5"/>
      <c r="C11" s="6">
        <f>SUM(C8:C10)</f>
        <v>230130753</v>
      </c>
      <c r="D11" s="5"/>
      <c r="E11" s="6">
        <f>SUM(E8:E10)</f>
        <v>0</v>
      </c>
      <c r="F11" s="5"/>
      <c r="G11" s="6">
        <f>SUM(G8:G10)</f>
        <v>230130753</v>
      </c>
      <c r="H11" s="5"/>
      <c r="I11" s="6">
        <f>SUM(I8:I10)</f>
        <v>1484339604</v>
      </c>
      <c r="J11" s="5"/>
      <c r="K11" s="6">
        <f>SUM(K8:K10)</f>
        <v>0</v>
      </c>
      <c r="L11" s="5"/>
      <c r="M11" s="6">
        <f>SUM(M8:M10)</f>
        <v>1484339604</v>
      </c>
    </row>
    <row r="12" spans="1:13" ht="24.75" thickTop="1" x14ac:dyDescent="0.55000000000000004">
      <c r="B12" s="5"/>
      <c r="C12" s="5"/>
      <c r="D12" s="5"/>
      <c r="E12" s="5"/>
      <c r="F12" s="5"/>
      <c r="G12" s="4"/>
      <c r="H12" s="4"/>
      <c r="I12" s="4"/>
      <c r="J12" s="4"/>
      <c r="K12" s="4"/>
      <c r="L12" s="4"/>
      <c r="M12" s="4"/>
    </row>
    <row r="13" spans="1:13" x14ac:dyDescent="0.55000000000000004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x14ac:dyDescent="0.55000000000000004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x14ac:dyDescent="0.55000000000000004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x14ac:dyDescent="0.55000000000000004">
      <c r="G16" s="4"/>
      <c r="H16" s="4"/>
      <c r="I16" s="4"/>
      <c r="J16" s="4"/>
      <c r="K16" s="4"/>
      <c r="L16" s="4"/>
      <c r="M16" s="4"/>
    </row>
    <row r="17" spans="7:13" x14ac:dyDescent="0.55000000000000004">
      <c r="G17" s="5"/>
      <c r="H17" s="5"/>
      <c r="I17" s="5"/>
      <c r="J17" s="5"/>
      <c r="K17" s="5"/>
      <c r="L17" s="5"/>
      <c r="M17" s="5"/>
    </row>
    <row r="18" spans="7:13" x14ac:dyDescent="0.55000000000000004">
      <c r="G18" s="5"/>
      <c r="H18" s="5"/>
      <c r="I18" s="5"/>
      <c r="J18" s="5"/>
      <c r="K18" s="5"/>
      <c r="L18" s="5"/>
      <c r="M18" s="5"/>
    </row>
  </sheetData>
  <mergeCells count="5">
    <mergeCell ref="A2:M2"/>
    <mergeCell ref="A3:M3"/>
    <mergeCell ref="A4:M4"/>
    <mergeCell ref="C6:G6"/>
    <mergeCell ref="I6:M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AE32"/>
  <sheetViews>
    <sheetView rightToLeft="1" topLeftCell="A7" workbookViewId="0">
      <selection activeCell="E24" sqref="E24"/>
    </sheetView>
  </sheetViews>
  <sheetFormatPr defaultRowHeight="24" x14ac:dyDescent="0.55000000000000004"/>
  <cols>
    <col min="1" max="1" width="35.5703125" style="1" bestFit="1" customWidth="1"/>
    <col min="2" max="2" width="1" style="1" customWidth="1"/>
    <col min="3" max="3" width="17" style="1" customWidth="1"/>
    <col min="4" max="4" width="1" style="1" customWidth="1"/>
    <col min="5" max="5" width="21" style="1" customWidth="1"/>
    <col min="6" max="6" width="1" style="1" customWidth="1"/>
    <col min="7" max="7" width="21" style="1" customWidth="1"/>
    <col min="8" max="8" width="1" style="1" customWidth="1"/>
    <col min="9" max="9" width="28" style="1" customWidth="1"/>
    <col min="10" max="10" width="1" style="1" customWidth="1"/>
    <col min="11" max="11" width="18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28" style="1" customWidth="1"/>
    <col min="18" max="18" width="1" style="1" customWidth="1"/>
    <col min="19" max="19" width="9.140625" style="1" customWidth="1"/>
    <col min="20" max="16384" width="9.140625" style="1"/>
  </cols>
  <sheetData>
    <row r="2" spans="1:31" ht="24.75" x14ac:dyDescent="0.55000000000000004">
      <c r="A2" s="22" t="s">
        <v>0</v>
      </c>
      <c r="B2" s="22" t="s">
        <v>0</v>
      </c>
      <c r="C2" s="22" t="s">
        <v>0</v>
      </c>
      <c r="D2" s="22" t="s">
        <v>0</v>
      </c>
      <c r="E2" s="22" t="s">
        <v>0</v>
      </c>
      <c r="F2" s="22" t="s">
        <v>0</v>
      </c>
      <c r="G2" s="22" t="s">
        <v>0</v>
      </c>
      <c r="H2" s="22" t="s">
        <v>0</v>
      </c>
      <c r="I2" s="22" t="s">
        <v>0</v>
      </c>
      <c r="J2" s="22" t="s">
        <v>0</v>
      </c>
      <c r="K2" s="22" t="s">
        <v>0</v>
      </c>
      <c r="L2" s="22" t="s">
        <v>0</v>
      </c>
      <c r="M2" s="22" t="s">
        <v>0</v>
      </c>
      <c r="N2" s="22" t="s">
        <v>0</v>
      </c>
      <c r="O2" s="22" t="s">
        <v>0</v>
      </c>
      <c r="P2" s="22" t="s">
        <v>0</v>
      </c>
      <c r="Q2" s="22" t="s">
        <v>0</v>
      </c>
    </row>
    <row r="3" spans="1:31" ht="24.75" x14ac:dyDescent="0.55000000000000004">
      <c r="A3" s="22" t="s">
        <v>176</v>
      </c>
      <c r="B3" s="22" t="s">
        <v>176</v>
      </c>
      <c r="C3" s="22" t="s">
        <v>176</v>
      </c>
      <c r="D3" s="22" t="s">
        <v>176</v>
      </c>
      <c r="E3" s="22" t="s">
        <v>176</v>
      </c>
      <c r="F3" s="22" t="s">
        <v>176</v>
      </c>
      <c r="G3" s="22" t="s">
        <v>176</v>
      </c>
      <c r="H3" s="22" t="s">
        <v>176</v>
      </c>
      <c r="I3" s="22" t="s">
        <v>176</v>
      </c>
      <c r="J3" s="22" t="s">
        <v>176</v>
      </c>
      <c r="K3" s="22" t="s">
        <v>176</v>
      </c>
      <c r="L3" s="22" t="s">
        <v>176</v>
      </c>
      <c r="M3" s="22" t="s">
        <v>176</v>
      </c>
      <c r="N3" s="22" t="s">
        <v>176</v>
      </c>
      <c r="O3" s="22" t="s">
        <v>176</v>
      </c>
      <c r="P3" s="22" t="s">
        <v>176</v>
      </c>
      <c r="Q3" s="22" t="s">
        <v>176</v>
      </c>
    </row>
    <row r="4" spans="1:31" ht="24.75" x14ac:dyDescent="0.55000000000000004">
      <c r="A4" s="22" t="s">
        <v>2</v>
      </c>
      <c r="B4" s="22" t="s">
        <v>2</v>
      </c>
      <c r="C4" s="22" t="s">
        <v>2</v>
      </c>
      <c r="D4" s="22" t="s">
        <v>2</v>
      </c>
      <c r="E4" s="22" t="s">
        <v>2</v>
      </c>
      <c r="F4" s="22" t="s">
        <v>2</v>
      </c>
      <c r="G4" s="22" t="s">
        <v>2</v>
      </c>
      <c r="H4" s="22" t="s">
        <v>2</v>
      </c>
      <c r="I4" s="22" t="s">
        <v>2</v>
      </c>
      <c r="J4" s="22" t="s">
        <v>2</v>
      </c>
      <c r="K4" s="22" t="s">
        <v>2</v>
      </c>
      <c r="L4" s="22" t="s">
        <v>2</v>
      </c>
      <c r="M4" s="22" t="s">
        <v>2</v>
      </c>
      <c r="N4" s="22" t="s">
        <v>2</v>
      </c>
      <c r="O4" s="22" t="s">
        <v>2</v>
      </c>
      <c r="P4" s="22" t="s">
        <v>2</v>
      </c>
      <c r="Q4" s="22" t="s">
        <v>2</v>
      </c>
    </row>
    <row r="6" spans="1:31" ht="24.75" x14ac:dyDescent="0.55000000000000004">
      <c r="A6" s="21" t="s">
        <v>3</v>
      </c>
      <c r="C6" s="21" t="s">
        <v>178</v>
      </c>
      <c r="D6" s="21" t="s">
        <v>178</v>
      </c>
      <c r="E6" s="21" t="s">
        <v>178</v>
      </c>
      <c r="F6" s="21" t="s">
        <v>178</v>
      </c>
      <c r="G6" s="21" t="s">
        <v>178</v>
      </c>
      <c r="H6" s="21" t="s">
        <v>178</v>
      </c>
      <c r="I6" s="21" t="s">
        <v>178</v>
      </c>
      <c r="K6" s="21" t="s">
        <v>179</v>
      </c>
      <c r="L6" s="21" t="s">
        <v>179</v>
      </c>
      <c r="M6" s="21" t="s">
        <v>179</v>
      </c>
      <c r="N6" s="21" t="s">
        <v>179</v>
      </c>
      <c r="O6" s="21" t="s">
        <v>179</v>
      </c>
      <c r="P6" s="21" t="s">
        <v>179</v>
      </c>
      <c r="Q6" s="21" t="s">
        <v>179</v>
      </c>
    </row>
    <row r="7" spans="1:31" ht="24.75" x14ac:dyDescent="0.55000000000000004">
      <c r="A7" s="21" t="s">
        <v>3</v>
      </c>
      <c r="C7" s="21" t="s">
        <v>7</v>
      </c>
      <c r="E7" s="21" t="s">
        <v>215</v>
      </c>
      <c r="G7" s="21" t="s">
        <v>216</v>
      </c>
      <c r="I7" s="21" t="s">
        <v>218</v>
      </c>
      <c r="K7" s="21" t="s">
        <v>7</v>
      </c>
      <c r="M7" s="21" t="s">
        <v>215</v>
      </c>
      <c r="O7" s="21" t="s">
        <v>216</v>
      </c>
      <c r="Q7" s="21" t="s">
        <v>218</v>
      </c>
    </row>
    <row r="8" spans="1:31" x14ac:dyDescent="0.55000000000000004">
      <c r="A8" s="1" t="s">
        <v>50</v>
      </c>
      <c r="C8" s="8">
        <v>625000</v>
      </c>
      <c r="D8" s="5"/>
      <c r="E8" s="8">
        <v>4982675695</v>
      </c>
      <c r="F8" s="8"/>
      <c r="G8" s="8">
        <v>5630733067</v>
      </c>
      <c r="H8" s="8"/>
      <c r="I8" s="8">
        <v>-648057372</v>
      </c>
      <c r="J8" s="8"/>
      <c r="K8" s="8">
        <v>625000</v>
      </c>
      <c r="L8" s="8"/>
      <c r="M8" s="8">
        <v>4982675695</v>
      </c>
      <c r="N8" s="8"/>
      <c r="O8" s="8">
        <v>5630733067</v>
      </c>
      <c r="P8" s="8"/>
      <c r="Q8" s="8">
        <v>-648057372</v>
      </c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x14ac:dyDescent="0.55000000000000004">
      <c r="A9" s="1" t="s">
        <v>86</v>
      </c>
      <c r="C9" s="8">
        <v>1383274</v>
      </c>
      <c r="D9" s="5"/>
      <c r="E9" s="8">
        <v>38925509010</v>
      </c>
      <c r="F9" s="8"/>
      <c r="G9" s="8">
        <v>29439681751</v>
      </c>
      <c r="H9" s="8"/>
      <c r="I9" s="8">
        <v>9485827259</v>
      </c>
      <c r="J9" s="8"/>
      <c r="K9" s="8">
        <v>1383274</v>
      </c>
      <c r="L9" s="8"/>
      <c r="M9" s="8">
        <v>38925509010</v>
      </c>
      <c r="N9" s="8"/>
      <c r="O9" s="8">
        <v>29439681751</v>
      </c>
      <c r="P9" s="8"/>
      <c r="Q9" s="8">
        <v>9485827259</v>
      </c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1:31" x14ac:dyDescent="0.55000000000000004">
      <c r="A10" s="1" t="s">
        <v>107</v>
      </c>
      <c r="C10" s="8">
        <v>0</v>
      </c>
      <c r="D10" s="5"/>
      <c r="E10" s="8">
        <v>0</v>
      </c>
      <c r="F10" s="8"/>
      <c r="G10" s="8">
        <v>0</v>
      </c>
      <c r="H10" s="8"/>
      <c r="I10" s="8">
        <v>0</v>
      </c>
      <c r="J10" s="8"/>
      <c r="K10" s="8">
        <v>1</v>
      </c>
      <c r="L10" s="8"/>
      <c r="M10" s="8">
        <v>1</v>
      </c>
      <c r="N10" s="8"/>
      <c r="O10" s="8">
        <v>5102</v>
      </c>
      <c r="P10" s="8"/>
      <c r="Q10" s="8">
        <v>-5101</v>
      </c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x14ac:dyDescent="0.55000000000000004">
      <c r="A11" s="1" t="s">
        <v>219</v>
      </c>
      <c r="C11" s="8">
        <v>0</v>
      </c>
      <c r="D11" s="5"/>
      <c r="E11" s="8">
        <v>0</v>
      </c>
      <c r="F11" s="8"/>
      <c r="G11" s="8">
        <v>0</v>
      </c>
      <c r="H11" s="8"/>
      <c r="I11" s="8">
        <v>0</v>
      </c>
      <c r="J11" s="8"/>
      <c r="K11" s="8">
        <v>1</v>
      </c>
      <c r="L11" s="8"/>
      <c r="M11" s="8">
        <v>2342</v>
      </c>
      <c r="N11" s="8"/>
      <c r="O11" s="8">
        <v>0</v>
      </c>
      <c r="P11" s="8"/>
      <c r="Q11" s="8">
        <v>2342</v>
      </c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x14ac:dyDescent="0.55000000000000004">
      <c r="A12" s="1" t="s">
        <v>220</v>
      </c>
      <c r="C12" s="8">
        <v>0</v>
      </c>
      <c r="D12" s="5"/>
      <c r="E12" s="8">
        <v>0</v>
      </c>
      <c r="F12" s="8"/>
      <c r="G12" s="8">
        <v>0</v>
      </c>
      <c r="H12" s="8"/>
      <c r="I12" s="8">
        <v>0</v>
      </c>
      <c r="J12" s="8"/>
      <c r="K12" s="8">
        <v>1327804</v>
      </c>
      <c r="L12" s="8"/>
      <c r="M12" s="8">
        <v>49621659305</v>
      </c>
      <c r="N12" s="8"/>
      <c r="O12" s="8">
        <v>44492629313</v>
      </c>
      <c r="P12" s="8"/>
      <c r="Q12" s="8">
        <v>5129029992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x14ac:dyDescent="0.55000000000000004">
      <c r="A13" s="1" t="s">
        <v>105</v>
      </c>
      <c r="C13" s="8">
        <v>0</v>
      </c>
      <c r="D13" s="5"/>
      <c r="E13" s="8">
        <v>0</v>
      </c>
      <c r="F13" s="8"/>
      <c r="G13" s="8">
        <v>0</v>
      </c>
      <c r="H13" s="8"/>
      <c r="I13" s="8">
        <v>0</v>
      </c>
      <c r="J13" s="8"/>
      <c r="K13" s="8">
        <v>1</v>
      </c>
      <c r="L13" s="8"/>
      <c r="M13" s="8">
        <v>1</v>
      </c>
      <c r="N13" s="8"/>
      <c r="O13" s="8">
        <v>3419</v>
      </c>
      <c r="P13" s="8"/>
      <c r="Q13" s="8">
        <v>-3418</v>
      </c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x14ac:dyDescent="0.55000000000000004">
      <c r="A14" s="1" t="s">
        <v>76</v>
      </c>
      <c r="C14" s="8">
        <v>0</v>
      </c>
      <c r="D14" s="5"/>
      <c r="E14" s="8">
        <v>0</v>
      </c>
      <c r="F14" s="8"/>
      <c r="G14" s="8">
        <v>0</v>
      </c>
      <c r="H14" s="8"/>
      <c r="I14" s="8">
        <v>0</v>
      </c>
      <c r="J14" s="8"/>
      <c r="K14" s="8">
        <v>34669</v>
      </c>
      <c r="L14" s="8"/>
      <c r="M14" s="8">
        <v>506777548</v>
      </c>
      <c r="N14" s="8"/>
      <c r="O14" s="8">
        <v>491783007</v>
      </c>
      <c r="P14" s="8"/>
      <c r="Q14" s="8">
        <v>14994541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31" x14ac:dyDescent="0.55000000000000004">
      <c r="A15" s="1" t="s">
        <v>93</v>
      </c>
      <c r="C15" s="8">
        <v>0</v>
      </c>
      <c r="D15" s="5"/>
      <c r="E15" s="8">
        <v>0</v>
      </c>
      <c r="F15" s="8"/>
      <c r="G15" s="8">
        <v>0</v>
      </c>
      <c r="H15" s="8"/>
      <c r="I15" s="8">
        <v>0</v>
      </c>
      <c r="J15" s="8"/>
      <c r="K15" s="8">
        <v>27119</v>
      </c>
      <c r="L15" s="8"/>
      <c r="M15" s="8">
        <v>409767695</v>
      </c>
      <c r="N15" s="8"/>
      <c r="O15" s="8">
        <v>397086066</v>
      </c>
      <c r="P15" s="8"/>
      <c r="Q15" s="8">
        <v>12681629</v>
      </c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spans="1:31" x14ac:dyDescent="0.55000000000000004">
      <c r="A16" s="1" t="s">
        <v>88</v>
      </c>
      <c r="C16" s="8">
        <v>0</v>
      </c>
      <c r="D16" s="5"/>
      <c r="E16" s="8">
        <v>0</v>
      </c>
      <c r="F16" s="8"/>
      <c r="G16" s="8">
        <v>0</v>
      </c>
      <c r="H16" s="8"/>
      <c r="I16" s="8">
        <v>0</v>
      </c>
      <c r="J16" s="8"/>
      <c r="K16" s="8">
        <v>10004713</v>
      </c>
      <c r="L16" s="8"/>
      <c r="M16" s="8">
        <v>17094920717</v>
      </c>
      <c r="N16" s="8"/>
      <c r="O16" s="8">
        <v>15842679643</v>
      </c>
      <c r="P16" s="8"/>
      <c r="Q16" s="8">
        <v>1252241074</v>
      </c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x14ac:dyDescent="0.55000000000000004">
      <c r="A17" s="1" t="s">
        <v>101</v>
      </c>
      <c r="C17" s="8">
        <v>0</v>
      </c>
      <c r="D17" s="5"/>
      <c r="E17" s="8">
        <v>0</v>
      </c>
      <c r="F17" s="8"/>
      <c r="G17" s="8">
        <v>0</v>
      </c>
      <c r="H17" s="8"/>
      <c r="I17" s="8">
        <v>0</v>
      </c>
      <c r="J17" s="8"/>
      <c r="K17" s="8">
        <v>1260000</v>
      </c>
      <c r="L17" s="8"/>
      <c r="M17" s="8">
        <v>29809571400</v>
      </c>
      <c r="N17" s="8"/>
      <c r="O17" s="8">
        <v>30673798469</v>
      </c>
      <c r="P17" s="8"/>
      <c r="Q17" s="8">
        <v>-864227069</v>
      </c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</row>
    <row r="18" spans="1:31" x14ac:dyDescent="0.55000000000000004">
      <c r="A18" s="1" t="s">
        <v>78</v>
      </c>
      <c r="C18" s="8">
        <v>0</v>
      </c>
      <c r="D18" s="5"/>
      <c r="E18" s="8">
        <v>0</v>
      </c>
      <c r="F18" s="8"/>
      <c r="G18" s="8">
        <v>0</v>
      </c>
      <c r="H18" s="8"/>
      <c r="I18" s="8">
        <v>0</v>
      </c>
      <c r="J18" s="8"/>
      <c r="K18" s="8">
        <v>1147469</v>
      </c>
      <c r="L18" s="8"/>
      <c r="M18" s="8">
        <v>4248122748</v>
      </c>
      <c r="N18" s="8"/>
      <c r="O18" s="8">
        <v>4421126613</v>
      </c>
      <c r="P18" s="8"/>
      <c r="Q18" s="8">
        <v>-173003865</v>
      </c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</row>
    <row r="19" spans="1:31" x14ac:dyDescent="0.55000000000000004">
      <c r="A19" s="1" t="s">
        <v>66</v>
      </c>
      <c r="C19" s="8">
        <v>0</v>
      </c>
      <c r="D19" s="5"/>
      <c r="E19" s="8">
        <v>0</v>
      </c>
      <c r="F19" s="8"/>
      <c r="G19" s="8">
        <v>0</v>
      </c>
      <c r="H19" s="8"/>
      <c r="I19" s="8">
        <v>0</v>
      </c>
      <c r="J19" s="8"/>
      <c r="K19" s="8">
        <v>235300</v>
      </c>
      <c r="L19" s="8"/>
      <c r="M19" s="8">
        <v>6717016740</v>
      </c>
      <c r="N19" s="8"/>
      <c r="O19" s="8">
        <v>6647436851</v>
      </c>
      <c r="P19" s="8"/>
      <c r="Q19" s="8">
        <v>69579889</v>
      </c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</row>
    <row r="20" spans="1:31" x14ac:dyDescent="0.55000000000000004">
      <c r="A20" s="1" t="s">
        <v>33</v>
      </c>
      <c r="C20" s="8">
        <v>0</v>
      </c>
      <c r="D20" s="5"/>
      <c r="E20" s="8">
        <v>0</v>
      </c>
      <c r="F20" s="8"/>
      <c r="G20" s="8">
        <v>0</v>
      </c>
      <c r="H20" s="8"/>
      <c r="I20" s="8">
        <v>0</v>
      </c>
      <c r="J20" s="8"/>
      <c r="K20" s="8">
        <v>25568</v>
      </c>
      <c r="L20" s="8"/>
      <c r="M20" s="8">
        <v>1669888212</v>
      </c>
      <c r="N20" s="8"/>
      <c r="O20" s="8">
        <v>1500552993</v>
      </c>
      <c r="P20" s="8"/>
      <c r="Q20" s="8">
        <v>169335219</v>
      </c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</row>
    <row r="21" spans="1:31" x14ac:dyDescent="0.55000000000000004">
      <c r="A21" s="1" t="s">
        <v>39</v>
      </c>
      <c r="C21" s="8">
        <v>0</v>
      </c>
      <c r="D21" s="5"/>
      <c r="E21" s="8">
        <v>0</v>
      </c>
      <c r="F21" s="8"/>
      <c r="G21" s="8">
        <v>0</v>
      </c>
      <c r="H21" s="8"/>
      <c r="I21" s="8">
        <v>0</v>
      </c>
      <c r="J21" s="8"/>
      <c r="K21" s="8">
        <v>96968</v>
      </c>
      <c r="L21" s="8"/>
      <c r="M21" s="8">
        <v>2381032040</v>
      </c>
      <c r="N21" s="8"/>
      <c r="O21" s="8">
        <v>2503275299</v>
      </c>
      <c r="P21" s="8"/>
      <c r="Q21" s="8">
        <v>-122243259</v>
      </c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</row>
    <row r="22" spans="1:31" x14ac:dyDescent="0.55000000000000004">
      <c r="A22" s="1" t="s">
        <v>153</v>
      </c>
      <c r="C22" s="8">
        <v>42055</v>
      </c>
      <c r="D22" s="5"/>
      <c r="E22" s="8">
        <v>29994917238</v>
      </c>
      <c r="F22" s="8"/>
      <c r="G22" s="8">
        <v>27246700640</v>
      </c>
      <c r="H22" s="8"/>
      <c r="I22" s="8">
        <v>2748216598</v>
      </c>
      <c r="J22" s="8"/>
      <c r="K22" s="8">
        <v>42055</v>
      </c>
      <c r="L22" s="8"/>
      <c r="M22" s="8">
        <v>29994917238</v>
      </c>
      <c r="N22" s="8"/>
      <c r="O22" s="8">
        <v>27246700640</v>
      </c>
      <c r="P22" s="8"/>
      <c r="Q22" s="8">
        <v>2748216598</v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x14ac:dyDescent="0.55000000000000004">
      <c r="A23" s="1" t="s">
        <v>142</v>
      </c>
      <c r="C23" s="8">
        <v>14300</v>
      </c>
      <c r="D23" s="5"/>
      <c r="E23" s="8">
        <v>14299166751</v>
      </c>
      <c r="F23" s="8"/>
      <c r="G23" s="8">
        <v>13162908790</v>
      </c>
      <c r="H23" s="8"/>
      <c r="I23" s="8">
        <v>1136257961</v>
      </c>
      <c r="J23" s="8"/>
      <c r="K23" s="8">
        <v>14300</v>
      </c>
      <c r="L23" s="8"/>
      <c r="M23" s="8">
        <v>14299166751</v>
      </c>
      <c r="N23" s="8"/>
      <c r="O23" s="8">
        <v>13162908790</v>
      </c>
      <c r="P23" s="8"/>
      <c r="Q23" s="8">
        <v>1136257961</v>
      </c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</row>
    <row r="24" spans="1:31" x14ac:dyDescent="0.55000000000000004">
      <c r="A24" s="1" t="s">
        <v>144</v>
      </c>
      <c r="C24" s="8">
        <v>10342</v>
      </c>
      <c r="D24" s="5"/>
      <c r="E24" s="8">
        <v>9978221121</v>
      </c>
      <c r="F24" s="8"/>
      <c r="G24" s="8">
        <v>9290953873</v>
      </c>
      <c r="H24" s="8"/>
      <c r="I24" s="8">
        <v>687267248</v>
      </c>
      <c r="J24" s="8"/>
      <c r="K24" s="8">
        <v>25967</v>
      </c>
      <c r="L24" s="8"/>
      <c r="M24" s="8">
        <v>24975502371</v>
      </c>
      <c r="N24" s="8"/>
      <c r="O24" s="8">
        <v>23328002245</v>
      </c>
      <c r="P24" s="8"/>
      <c r="Q24" s="8">
        <v>1647500126</v>
      </c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x14ac:dyDescent="0.55000000000000004">
      <c r="A25" s="1" t="s">
        <v>161</v>
      </c>
      <c r="C25" s="8">
        <v>0</v>
      </c>
      <c r="D25" s="5"/>
      <c r="E25" s="8">
        <v>0</v>
      </c>
      <c r="F25" s="8"/>
      <c r="G25" s="8">
        <v>0</v>
      </c>
      <c r="H25" s="8"/>
      <c r="I25" s="8">
        <v>0</v>
      </c>
      <c r="J25" s="8"/>
      <c r="K25" s="8">
        <v>170831</v>
      </c>
      <c r="L25" s="8"/>
      <c r="M25" s="8">
        <v>159982697846</v>
      </c>
      <c r="N25" s="8"/>
      <c r="O25" s="8">
        <v>157921714101</v>
      </c>
      <c r="P25" s="8"/>
      <c r="Q25" s="8">
        <v>2060983745</v>
      </c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</row>
    <row r="26" spans="1:31" x14ac:dyDescent="0.55000000000000004">
      <c r="A26" s="1" t="s">
        <v>140</v>
      </c>
      <c r="C26" s="8">
        <v>0</v>
      </c>
      <c r="D26" s="5"/>
      <c r="E26" s="8">
        <v>0</v>
      </c>
      <c r="F26" s="8"/>
      <c r="G26" s="8">
        <v>0</v>
      </c>
      <c r="H26" s="8"/>
      <c r="I26" s="8">
        <v>0</v>
      </c>
      <c r="J26" s="8"/>
      <c r="K26" s="8">
        <v>30000</v>
      </c>
      <c r="L26" s="8"/>
      <c r="M26" s="8">
        <v>24838197262</v>
      </c>
      <c r="N26" s="8"/>
      <c r="O26" s="8">
        <v>24019345704</v>
      </c>
      <c r="P26" s="8"/>
      <c r="Q26" s="8">
        <v>818851558</v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</row>
    <row r="27" spans="1:31" x14ac:dyDescent="0.55000000000000004">
      <c r="A27" s="1" t="s">
        <v>112</v>
      </c>
      <c r="C27" s="5" t="s">
        <v>112</v>
      </c>
      <c r="D27" s="5"/>
      <c r="E27" s="6">
        <f>SUM(E8:E26)</f>
        <v>98180489815</v>
      </c>
      <c r="F27" s="5"/>
      <c r="G27" s="6">
        <f>SUM(G8:G26)</f>
        <v>84770978121</v>
      </c>
      <c r="H27" s="5"/>
      <c r="I27" s="6">
        <f>SUM(I8:I26)</f>
        <v>13409511694</v>
      </c>
      <c r="J27" s="5"/>
      <c r="K27" s="5" t="s">
        <v>112</v>
      </c>
      <c r="L27" s="5"/>
      <c r="M27" s="6">
        <f>SUM(M8:M26)</f>
        <v>410457424922</v>
      </c>
      <c r="N27" s="5"/>
      <c r="O27" s="6">
        <f>SUM(O8:O26)</f>
        <v>387719463073</v>
      </c>
      <c r="P27" s="5"/>
      <c r="Q27" s="6">
        <f>SUM(Q8:Q26)</f>
        <v>22737961849</v>
      </c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31" x14ac:dyDescent="0.55000000000000004">
      <c r="C28" s="5"/>
      <c r="D28" s="5"/>
      <c r="E28" s="5"/>
      <c r="F28" s="5"/>
      <c r="G28" s="5"/>
      <c r="H28" s="5"/>
      <c r="I28" s="17"/>
      <c r="J28" s="17"/>
      <c r="K28" s="17"/>
      <c r="L28" s="17"/>
      <c r="M28" s="17"/>
      <c r="N28" s="17"/>
      <c r="O28" s="17"/>
      <c r="P28" s="17"/>
      <c r="Q28" s="17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1" x14ac:dyDescent="0.55000000000000004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1:31" x14ac:dyDescent="0.55000000000000004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2" spans="1:31" x14ac:dyDescent="0.55000000000000004">
      <c r="I32" s="16">
        <f>SUM(I22:I26)</f>
        <v>4571741807</v>
      </c>
      <c r="J32" s="16">
        <f t="shared" ref="J32:P32" si="0">SUM(J22:J26)</f>
        <v>0</v>
      </c>
      <c r="K32" s="16"/>
      <c r="L32" s="16"/>
      <c r="M32" s="16"/>
      <c r="N32" s="16"/>
      <c r="O32" s="16"/>
      <c r="P32" s="16">
        <f t="shared" si="0"/>
        <v>0</v>
      </c>
      <c r="Q32" s="16">
        <f>SUM(Q22:Q26)</f>
        <v>8411809988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ignoredErrors>
    <ignoredError sqref="I29:I32 Q29:Q31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78"/>
  <sheetViews>
    <sheetView rightToLeft="1" topLeftCell="A67" workbookViewId="0">
      <selection activeCell="I75" sqref="I75:Q88"/>
    </sheetView>
  </sheetViews>
  <sheetFormatPr defaultRowHeight="24" x14ac:dyDescent="0.55000000000000004"/>
  <cols>
    <col min="1" max="1" width="28.85546875" style="1" customWidth="1"/>
    <col min="2" max="2" width="1" style="1" customWidth="1"/>
    <col min="3" max="3" width="19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34" style="1" customWidth="1"/>
    <col min="10" max="10" width="1" style="1" customWidth="1"/>
    <col min="11" max="11" width="19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34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2" t="s">
        <v>0</v>
      </c>
      <c r="B2" s="22" t="s">
        <v>0</v>
      </c>
      <c r="C2" s="22" t="s">
        <v>0</v>
      </c>
      <c r="D2" s="22" t="s">
        <v>0</v>
      </c>
      <c r="E2" s="22" t="s">
        <v>0</v>
      </c>
      <c r="F2" s="22" t="s">
        <v>0</v>
      </c>
      <c r="G2" s="22" t="s">
        <v>0</v>
      </c>
      <c r="H2" s="22" t="s">
        <v>0</v>
      </c>
      <c r="I2" s="22" t="s">
        <v>0</v>
      </c>
      <c r="J2" s="22" t="s">
        <v>0</v>
      </c>
      <c r="K2" s="22" t="s">
        <v>0</v>
      </c>
      <c r="L2" s="22" t="s">
        <v>0</v>
      </c>
      <c r="M2" s="22" t="s">
        <v>0</v>
      </c>
      <c r="N2" s="22" t="s">
        <v>0</v>
      </c>
      <c r="O2" s="22" t="s">
        <v>0</v>
      </c>
      <c r="P2" s="22" t="s">
        <v>0</v>
      </c>
      <c r="Q2" s="22" t="s">
        <v>0</v>
      </c>
    </row>
    <row r="3" spans="1:17" ht="24.75" x14ac:dyDescent="0.55000000000000004">
      <c r="A3" s="22" t="s">
        <v>176</v>
      </c>
      <c r="B3" s="22" t="s">
        <v>176</v>
      </c>
      <c r="C3" s="22" t="s">
        <v>176</v>
      </c>
      <c r="D3" s="22" t="s">
        <v>176</v>
      </c>
      <c r="E3" s="22" t="s">
        <v>176</v>
      </c>
      <c r="F3" s="22" t="s">
        <v>176</v>
      </c>
      <c r="G3" s="22" t="s">
        <v>176</v>
      </c>
      <c r="H3" s="22" t="s">
        <v>176</v>
      </c>
      <c r="I3" s="22" t="s">
        <v>176</v>
      </c>
      <c r="J3" s="22" t="s">
        <v>176</v>
      </c>
      <c r="K3" s="22" t="s">
        <v>176</v>
      </c>
      <c r="L3" s="22" t="s">
        <v>176</v>
      </c>
      <c r="M3" s="22" t="s">
        <v>176</v>
      </c>
      <c r="N3" s="22" t="s">
        <v>176</v>
      </c>
      <c r="O3" s="22" t="s">
        <v>176</v>
      </c>
      <c r="P3" s="22" t="s">
        <v>176</v>
      </c>
      <c r="Q3" s="22" t="s">
        <v>176</v>
      </c>
    </row>
    <row r="4" spans="1:17" ht="24.75" x14ac:dyDescent="0.55000000000000004">
      <c r="A4" s="22" t="s">
        <v>2</v>
      </c>
      <c r="B4" s="22" t="s">
        <v>2</v>
      </c>
      <c r="C4" s="22" t="s">
        <v>2</v>
      </c>
      <c r="D4" s="22" t="s">
        <v>2</v>
      </c>
      <c r="E4" s="22" t="s">
        <v>2</v>
      </c>
      <c r="F4" s="22" t="s">
        <v>2</v>
      </c>
      <c r="G4" s="22" t="s">
        <v>2</v>
      </c>
      <c r="H4" s="22" t="s">
        <v>2</v>
      </c>
      <c r="I4" s="22" t="s">
        <v>2</v>
      </c>
      <c r="J4" s="22" t="s">
        <v>2</v>
      </c>
      <c r="K4" s="22" t="s">
        <v>2</v>
      </c>
      <c r="L4" s="22" t="s">
        <v>2</v>
      </c>
      <c r="M4" s="22" t="s">
        <v>2</v>
      </c>
      <c r="N4" s="22" t="s">
        <v>2</v>
      </c>
      <c r="O4" s="22" t="s">
        <v>2</v>
      </c>
      <c r="P4" s="22" t="s">
        <v>2</v>
      </c>
      <c r="Q4" s="22" t="s">
        <v>2</v>
      </c>
    </row>
    <row r="6" spans="1:17" ht="24.75" x14ac:dyDescent="0.55000000000000004">
      <c r="A6" s="21" t="s">
        <v>3</v>
      </c>
      <c r="C6" s="21" t="s">
        <v>178</v>
      </c>
      <c r="D6" s="21" t="s">
        <v>178</v>
      </c>
      <c r="E6" s="21" t="s">
        <v>178</v>
      </c>
      <c r="F6" s="21" t="s">
        <v>178</v>
      </c>
      <c r="G6" s="21" t="s">
        <v>178</v>
      </c>
      <c r="H6" s="21" t="s">
        <v>178</v>
      </c>
      <c r="I6" s="21" t="s">
        <v>178</v>
      </c>
      <c r="K6" s="21" t="s">
        <v>179</v>
      </c>
      <c r="L6" s="21" t="s">
        <v>179</v>
      </c>
      <c r="M6" s="21" t="s">
        <v>179</v>
      </c>
      <c r="N6" s="21" t="s">
        <v>179</v>
      </c>
      <c r="O6" s="21" t="s">
        <v>179</v>
      </c>
      <c r="P6" s="21" t="s">
        <v>179</v>
      </c>
      <c r="Q6" s="21" t="s">
        <v>179</v>
      </c>
    </row>
    <row r="7" spans="1:17" ht="24.75" x14ac:dyDescent="0.55000000000000004">
      <c r="A7" s="21" t="s">
        <v>3</v>
      </c>
      <c r="C7" s="21" t="s">
        <v>7</v>
      </c>
      <c r="E7" s="21" t="s">
        <v>215</v>
      </c>
      <c r="G7" s="21" t="s">
        <v>216</v>
      </c>
      <c r="I7" s="21" t="s">
        <v>217</v>
      </c>
      <c r="K7" s="21" t="s">
        <v>7</v>
      </c>
      <c r="M7" s="21" t="s">
        <v>215</v>
      </c>
      <c r="O7" s="21" t="s">
        <v>216</v>
      </c>
      <c r="Q7" s="21" t="s">
        <v>217</v>
      </c>
    </row>
    <row r="8" spans="1:17" x14ac:dyDescent="0.55000000000000004">
      <c r="A8" s="1" t="s">
        <v>80</v>
      </c>
      <c r="C8" s="8">
        <v>11047323</v>
      </c>
      <c r="E8" s="8">
        <v>44453482101</v>
      </c>
      <c r="F8" s="8"/>
      <c r="G8" s="8">
        <v>48703357983</v>
      </c>
      <c r="H8" s="8"/>
      <c r="I8" s="8">
        <v>-4249875881</v>
      </c>
      <c r="J8" s="8"/>
      <c r="K8" s="8">
        <v>11047323</v>
      </c>
      <c r="L8" s="8"/>
      <c r="M8" s="8">
        <v>44453482101</v>
      </c>
      <c r="N8" s="8"/>
      <c r="O8" s="8">
        <v>49098695275</v>
      </c>
      <c r="P8" s="8"/>
      <c r="Q8" s="8">
        <v>-4645213173</v>
      </c>
    </row>
    <row r="9" spans="1:17" x14ac:dyDescent="0.55000000000000004">
      <c r="A9" s="1" t="s">
        <v>103</v>
      </c>
      <c r="C9" s="8">
        <v>4930802</v>
      </c>
      <c r="D9" s="8"/>
      <c r="E9" s="8">
        <v>43770071091</v>
      </c>
      <c r="F9" s="8"/>
      <c r="G9" s="8">
        <v>39211709824</v>
      </c>
      <c r="H9" s="8"/>
      <c r="I9" s="8">
        <v>4558361267</v>
      </c>
      <c r="J9" s="8"/>
      <c r="K9" s="8">
        <v>4930802</v>
      </c>
      <c r="L9" s="8"/>
      <c r="M9" s="8">
        <v>43770071091</v>
      </c>
      <c r="N9" s="8"/>
      <c r="O9" s="8">
        <v>53818071734</v>
      </c>
      <c r="Q9" s="8">
        <v>-10048000642</v>
      </c>
    </row>
    <row r="10" spans="1:17" x14ac:dyDescent="0.55000000000000004">
      <c r="A10" s="1" t="s">
        <v>54</v>
      </c>
      <c r="C10" s="8">
        <v>1256254</v>
      </c>
      <c r="E10" s="8">
        <v>17495397834</v>
      </c>
      <c r="F10" s="8"/>
      <c r="G10" s="8">
        <v>19655786004</v>
      </c>
      <c r="H10" s="8"/>
      <c r="I10" s="8">
        <v>-2160388169</v>
      </c>
      <c r="J10" s="8"/>
      <c r="K10" s="8">
        <v>1256254</v>
      </c>
      <c r="L10" s="8"/>
      <c r="M10" s="8">
        <v>17495397834</v>
      </c>
      <c r="N10" s="8"/>
      <c r="O10" s="8">
        <v>21441540386</v>
      </c>
      <c r="P10" s="8"/>
      <c r="Q10" s="8">
        <v>-3946142551</v>
      </c>
    </row>
    <row r="11" spans="1:17" x14ac:dyDescent="0.55000000000000004">
      <c r="A11" s="1" t="s">
        <v>62</v>
      </c>
      <c r="C11" s="8">
        <v>5754912</v>
      </c>
      <c r="E11" s="8">
        <v>41875306402</v>
      </c>
      <c r="F11" s="8"/>
      <c r="G11" s="8">
        <v>36326256237</v>
      </c>
      <c r="H11" s="8"/>
      <c r="I11" s="8">
        <v>5549050165</v>
      </c>
      <c r="J11" s="8"/>
      <c r="K11" s="8">
        <v>5754912</v>
      </c>
      <c r="L11" s="8"/>
      <c r="M11" s="8">
        <v>41875306402</v>
      </c>
      <c r="N11" s="8"/>
      <c r="O11" s="8">
        <v>46223015810</v>
      </c>
      <c r="P11" s="8"/>
      <c r="Q11" s="8">
        <v>-4347709407</v>
      </c>
    </row>
    <row r="12" spans="1:17" x14ac:dyDescent="0.55000000000000004">
      <c r="A12" s="1" t="s">
        <v>64</v>
      </c>
      <c r="C12" s="8">
        <v>3495236</v>
      </c>
      <c r="E12" s="8">
        <v>60073056288</v>
      </c>
      <c r="F12" s="8"/>
      <c r="G12" s="8">
        <v>62783118978</v>
      </c>
      <c r="H12" s="8"/>
      <c r="I12" s="8">
        <v>-2710062689</v>
      </c>
      <c r="J12" s="8"/>
      <c r="K12" s="8">
        <v>3495236</v>
      </c>
      <c r="L12" s="8"/>
      <c r="M12" s="8">
        <v>60073056288</v>
      </c>
      <c r="N12" s="8"/>
      <c r="O12" s="8">
        <v>60976410518</v>
      </c>
      <c r="P12" s="8"/>
      <c r="Q12" s="8">
        <v>-903354229</v>
      </c>
    </row>
    <row r="13" spans="1:17" x14ac:dyDescent="0.55000000000000004">
      <c r="A13" s="1" t="s">
        <v>59</v>
      </c>
      <c r="C13" s="8">
        <v>2375443</v>
      </c>
      <c r="E13" s="8">
        <v>36246094902</v>
      </c>
      <c r="F13" s="8"/>
      <c r="G13" s="8">
        <v>35797446170</v>
      </c>
      <c r="H13" s="8"/>
      <c r="I13" s="8">
        <v>448648732</v>
      </c>
      <c r="J13" s="8"/>
      <c r="K13" s="8">
        <v>2375443</v>
      </c>
      <c r="L13" s="8"/>
      <c r="M13" s="8">
        <v>36246094902</v>
      </c>
      <c r="N13" s="8"/>
      <c r="O13" s="8">
        <v>54546240536</v>
      </c>
      <c r="P13" s="8"/>
      <c r="Q13" s="8">
        <v>-18300145633</v>
      </c>
    </row>
    <row r="14" spans="1:17" x14ac:dyDescent="0.55000000000000004">
      <c r="A14" s="1" t="s">
        <v>52</v>
      </c>
      <c r="C14" s="8">
        <v>2581089</v>
      </c>
      <c r="E14" s="8">
        <v>18678525468</v>
      </c>
      <c r="F14" s="8"/>
      <c r="G14" s="8">
        <v>25990860302</v>
      </c>
      <c r="H14" s="8"/>
      <c r="I14" s="8">
        <v>-7312334833</v>
      </c>
      <c r="J14" s="8"/>
      <c r="K14" s="8">
        <v>2581089</v>
      </c>
      <c r="L14" s="8"/>
      <c r="M14" s="8">
        <v>18678525468</v>
      </c>
      <c r="N14" s="8"/>
      <c r="O14" s="8">
        <v>17572053912</v>
      </c>
      <c r="P14" s="8"/>
      <c r="Q14" s="8">
        <v>1106471556</v>
      </c>
    </row>
    <row r="15" spans="1:17" x14ac:dyDescent="0.55000000000000004">
      <c r="A15" s="1" t="s">
        <v>107</v>
      </c>
      <c r="C15" s="8">
        <v>2399288</v>
      </c>
      <c r="E15" s="8">
        <v>13737670481</v>
      </c>
      <c r="F15" s="8"/>
      <c r="G15" s="8">
        <v>12211262650</v>
      </c>
      <c r="H15" s="8"/>
      <c r="I15" s="8">
        <v>1526407831</v>
      </c>
      <c r="J15" s="8"/>
      <c r="K15" s="8">
        <v>2399288</v>
      </c>
      <c r="L15" s="8"/>
      <c r="M15" s="8">
        <v>13737670481</v>
      </c>
      <c r="N15" s="8"/>
      <c r="O15" s="8">
        <v>12239882796</v>
      </c>
      <c r="P15" s="8"/>
      <c r="Q15" s="8">
        <v>1497787685</v>
      </c>
    </row>
    <row r="16" spans="1:17" x14ac:dyDescent="0.55000000000000004">
      <c r="A16" s="1" t="s">
        <v>90</v>
      </c>
      <c r="C16" s="8">
        <v>2009159</v>
      </c>
      <c r="E16" s="8">
        <v>65628139999</v>
      </c>
      <c r="F16" s="8"/>
      <c r="G16" s="8">
        <v>61232857156</v>
      </c>
      <c r="H16" s="8"/>
      <c r="I16" s="8">
        <v>4395282843</v>
      </c>
      <c r="J16" s="8"/>
      <c r="K16" s="8">
        <v>2009159</v>
      </c>
      <c r="L16" s="8"/>
      <c r="M16" s="8">
        <v>65628139999</v>
      </c>
      <c r="N16" s="8"/>
      <c r="O16" s="8">
        <v>69640416001</v>
      </c>
      <c r="P16" s="8"/>
      <c r="Q16" s="8">
        <v>-4012276001</v>
      </c>
    </row>
    <row r="17" spans="1:17" x14ac:dyDescent="0.55000000000000004">
      <c r="A17" s="1" t="s">
        <v>25</v>
      </c>
      <c r="C17" s="8">
        <v>11503598</v>
      </c>
      <c r="E17" s="8">
        <v>24631316528</v>
      </c>
      <c r="F17" s="8"/>
      <c r="G17" s="8">
        <v>25866312900</v>
      </c>
      <c r="H17" s="8"/>
      <c r="I17" s="8">
        <v>-1234996371</v>
      </c>
      <c r="J17" s="8"/>
      <c r="K17" s="8">
        <v>11503598</v>
      </c>
      <c r="L17" s="8"/>
      <c r="M17" s="8">
        <v>24631316528</v>
      </c>
      <c r="N17" s="8"/>
      <c r="O17" s="8">
        <v>29354034136</v>
      </c>
      <c r="P17" s="8"/>
      <c r="Q17" s="8">
        <v>-4722717607</v>
      </c>
    </row>
    <row r="18" spans="1:17" x14ac:dyDescent="0.55000000000000004">
      <c r="A18" s="1" t="s">
        <v>73</v>
      </c>
      <c r="C18" s="8">
        <v>21952854</v>
      </c>
      <c r="E18" s="8">
        <v>27670593369</v>
      </c>
      <c r="F18" s="8"/>
      <c r="G18" s="8">
        <v>31009395251</v>
      </c>
      <c r="H18" s="8"/>
      <c r="I18" s="8">
        <v>-3338801881</v>
      </c>
      <c r="J18" s="8"/>
      <c r="K18" s="8">
        <v>21952854</v>
      </c>
      <c r="L18" s="8"/>
      <c r="M18" s="8">
        <v>27670593369</v>
      </c>
      <c r="N18" s="8"/>
      <c r="O18" s="8">
        <v>47288782202</v>
      </c>
      <c r="P18" s="8"/>
      <c r="Q18" s="8">
        <v>-19618188832</v>
      </c>
    </row>
    <row r="19" spans="1:17" x14ac:dyDescent="0.55000000000000004">
      <c r="A19" s="1" t="s">
        <v>29</v>
      </c>
      <c r="C19" s="8">
        <v>2548201</v>
      </c>
      <c r="E19" s="8">
        <v>27458144971</v>
      </c>
      <c r="F19" s="8"/>
      <c r="G19" s="8">
        <v>30827087113</v>
      </c>
      <c r="H19" s="8"/>
      <c r="I19" s="8">
        <v>-3368942141</v>
      </c>
      <c r="J19" s="8"/>
      <c r="K19" s="8">
        <v>2548201</v>
      </c>
      <c r="L19" s="8"/>
      <c r="M19" s="8">
        <v>27458144971</v>
      </c>
      <c r="N19" s="8"/>
      <c r="O19" s="8">
        <v>31890963578</v>
      </c>
      <c r="P19" s="8"/>
      <c r="Q19" s="8">
        <v>-4432818606</v>
      </c>
    </row>
    <row r="20" spans="1:17" x14ac:dyDescent="0.55000000000000004">
      <c r="A20" s="1" t="s">
        <v>76</v>
      </c>
      <c r="C20" s="8">
        <v>1548344</v>
      </c>
      <c r="E20" s="8">
        <v>16853488317</v>
      </c>
      <c r="F20" s="8"/>
      <c r="G20" s="8">
        <v>17669227934</v>
      </c>
      <c r="H20" s="8"/>
      <c r="I20" s="8">
        <v>-815739616</v>
      </c>
      <c r="J20" s="8"/>
      <c r="K20" s="8">
        <v>1548344</v>
      </c>
      <c r="L20" s="8"/>
      <c r="M20" s="8">
        <v>16853488317</v>
      </c>
      <c r="N20" s="8"/>
      <c r="O20" s="8">
        <v>21963404409</v>
      </c>
      <c r="P20" s="8"/>
      <c r="Q20" s="8">
        <v>-5109916091</v>
      </c>
    </row>
    <row r="21" spans="1:17" x14ac:dyDescent="0.55000000000000004">
      <c r="A21" s="1" t="s">
        <v>97</v>
      </c>
      <c r="C21" s="8">
        <v>8150143</v>
      </c>
      <c r="E21" s="8">
        <v>36692371261</v>
      </c>
      <c r="F21" s="8"/>
      <c r="G21" s="8">
        <v>38320802840</v>
      </c>
      <c r="H21" s="8"/>
      <c r="I21" s="8">
        <v>-1628431578</v>
      </c>
      <c r="J21" s="8"/>
      <c r="K21" s="8">
        <v>8150143</v>
      </c>
      <c r="L21" s="8"/>
      <c r="M21" s="8">
        <v>36692371261</v>
      </c>
      <c r="N21" s="8"/>
      <c r="O21" s="8">
        <v>37721280766</v>
      </c>
      <c r="P21" s="8"/>
      <c r="Q21" s="8">
        <v>-1028909504</v>
      </c>
    </row>
    <row r="22" spans="1:17" x14ac:dyDescent="0.55000000000000004">
      <c r="A22" s="1" t="s">
        <v>43</v>
      </c>
      <c r="C22" s="8">
        <v>5258122</v>
      </c>
      <c r="E22" s="8">
        <v>49289065121</v>
      </c>
      <c r="F22" s="8"/>
      <c r="G22" s="8">
        <v>47773282631</v>
      </c>
      <c r="H22" s="8"/>
      <c r="I22" s="8">
        <v>1515782490</v>
      </c>
      <c r="J22" s="8"/>
      <c r="K22" s="8">
        <v>5258122</v>
      </c>
      <c r="L22" s="8"/>
      <c r="M22" s="8">
        <v>49289065121</v>
      </c>
      <c r="N22" s="8"/>
      <c r="O22" s="8">
        <v>49341333483</v>
      </c>
      <c r="P22" s="8"/>
      <c r="Q22" s="8">
        <v>-52268361</v>
      </c>
    </row>
    <row r="23" spans="1:17" x14ac:dyDescent="0.55000000000000004">
      <c r="A23" s="1" t="s">
        <v>110</v>
      </c>
      <c r="C23" s="8">
        <v>9031031</v>
      </c>
      <c r="E23" s="8">
        <v>25630181123</v>
      </c>
      <c r="F23" s="8"/>
      <c r="G23" s="8">
        <v>36106061938</v>
      </c>
      <c r="H23" s="8"/>
      <c r="I23" s="8">
        <v>-10475880814</v>
      </c>
      <c r="J23" s="8"/>
      <c r="K23" s="8">
        <v>9031031</v>
      </c>
      <c r="L23" s="8"/>
      <c r="M23" s="8">
        <v>25630181123</v>
      </c>
      <c r="N23" s="8"/>
      <c r="O23" s="8">
        <v>36106061938</v>
      </c>
      <c r="P23" s="8"/>
      <c r="Q23" s="8">
        <v>-10475880814</v>
      </c>
    </row>
    <row r="24" spans="1:17" x14ac:dyDescent="0.55000000000000004">
      <c r="A24" s="1" t="s">
        <v>67</v>
      </c>
      <c r="C24" s="8">
        <v>2159716</v>
      </c>
      <c r="E24" s="8">
        <v>73551618532</v>
      </c>
      <c r="F24" s="8"/>
      <c r="G24" s="8">
        <v>73465743904</v>
      </c>
      <c r="H24" s="8"/>
      <c r="I24" s="8">
        <v>85874628</v>
      </c>
      <c r="J24" s="8"/>
      <c r="K24" s="8">
        <v>2159716</v>
      </c>
      <c r="L24" s="8"/>
      <c r="M24" s="8">
        <v>73551618532</v>
      </c>
      <c r="N24" s="8"/>
      <c r="O24" s="8">
        <v>75054424515</v>
      </c>
      <c r="P24" s="8"/>
      <c r="Q24" s="8">
        <v>-1502805982</v>
      </c>
    </row>
    <row r="25" spans="1:17" x14ac:dyDescent="0.55000000000000004">
      <c r="A25" s="1" t="s">
        <v>58</v>
      </c>
      <c r="C25" s="8">
        <v>1754782</v>
      </c>
      <c r="E25" s="8">
        <v>29113052076</v>
      </c>
      <c r="F25" s="8"/>
      <c r="G25" s="8">
        <v>26618644378</v>
      </c>
      <c r="H25" s="8"/>
      <c r="I25" s="8">
        <v>2494407698</v>
      </c>
      <c r="J25" s="8"/>
      <c r="K25" s="8">
        <v>1754782</v>
      </c>
      <c r="L25" s="8"/>
      <c r="M25" s="8">
        <v>29113052076</v>
      </c>
      <c r="N25" s="8"/>
      <c r="O25" s="8">
        <v>31520242721</v>
      </c>
      <c r="P25" s="8"/>
      <c r="Q25" s="8">
        <v>-2407190644</v>
      </c>
    </row>
    <row r="26" spans="1:17" x14ac:dyDescent="0.55000000000000004">
      <c r="A26" s="1" t="s">
        <v>27</v>
      </c>
      <c r="C26" s="8">
        <v>17590946</v>
      </c>
      <c r="E26" s="8">
        <v>79754922492</v>
      </c>
      <c r="F26" s="8"/>
      <c r="G26" s="8">
        <v>91278380928</v>
      </c>
      <c r="H26" s="8"/>
      <c r="I26" s="8">
        <v>-11523458435</v>
      </c>
      <c r="J26" s="8"/>
      <c r="K26" s="8">
        <v>17590946</v>
      </c>
      <c r="L26" s="8"/>
      <c r="M26" s="8">
        <v>79754922492</v>
      </c>
      <c r="N26" s="8"/>
      <c r="O26" s="8">
        <v>98972344071</v>
      </c>
      <c r="P26" s="8"/>
      <c r="Q26" s="8">
        <v>-19217421578</v>
      </c>
    </row>
    <row r="27" spans="1:17" x14ac:dyDescent="0.55000000000000004">
      <c r="A27" s="1" t="s">
        <v>41</v>
      </c>
      <c r="C27" s="8">
        <v>7549942</v>
      </c>
      <c r="E27" s="8">
        <v>28931851502</v>
      </c>
      <c r="F27" s="8"/>
      <c r="G27" s="8">
        <v>30082882443</v>
      </c>
      <c r="H27" s="8"/>
      <c r="I27" s="8">
        <v>-1151030940</v>
      </c>
      <c r="J27" s="8"/>
      <c r="K27" s="8">
        <v>7549942</v>
      </c>
      <c r="L27" s="8"/>
      <c r="M27" s="8">
        <v>28931851502</v>
      </c>
      <c r="N27" s="8"/>
      <c r="O27" s="8">
        <v>23253864371</v>
      </c>
      <c r="P27" s="8"/>
      <c r="Q27" s="8">
        <v>5677987131</v>
      </c>
    </row>
    <row r="28" spans="1:17" x14ac:dyDescent="0.55000000000000004">
      <c r="A28" s="1" t="s">
        <v>35</v>
      </c>
      <c r="C28" s="8">
        <v>6565556</v>
      </c>
      <c r="E28" s="8">
        <v>76490473837</v>
      </c>
      <c r="F28" s="8"/>
      <c r="G28" s="8">
        <v>80928487678</v>
      </c>
      <c r="H28" s="8"/>
      <c r="I28" s="8">
        <v>-4438013840</v>
      </c>
      <c r="J28" s="8"/>
      <c r="K28" s="8">
        <v>6565556</v>
      </c>
      <c r="L28" s="8"/>
      <c r="M28" s="8">
        <v>76490473837</v>
      </c>
      <c r="N28" s="8"/>
      <c r="O28" s="8">
        <v>109449253093</v>
      </c>
      <c r="P28" s="8"/>
      <c r="Q28" s="8">
        <v>-32958779255</v>
      </c>
    </row>
    <row r="29" spans="1:17" x14ac:dyDescent="0.55000000000000004">
      <c r="A29" s="1" t="s">
        <v>45</v>
      </c>
      <c r="C29" s="8">
        <v>6016116</v>
      </c>
      <c r="E29" s="8">
        <v>37855426295</v>
      </c>
      <c r="F29" s="8"/>
      <c r="G29" s="8">
        <v>33489792614</v>
      </c>
      <c r="H29" s="8"/>
      <c r="I29" s="8">
        <v>4365633681</v>
      </c>
      <c r="J29" s="8"/>
      <c r="K29" s="8">
        <v>6016116</v>
      </c>
      <c r="L29" s="8"/>
      <c r="M29" s="8">
        <v>37855426295</v>
      </c>
      <c r="N29" s="8"/>
      <c r="O29" s="8">
        <v>47184725666</v>
      </c>
      <c r="P29" s="8"/>
      <c r="Q29" s="8">
        <v>-9329299370</v>
      </c>
    </row>
    <row r="30" spans="1:17" x14ac:dyDescent="0.55000000000000004">
      <c r="A30" s="1" t="s">
        <v>86</v>
      </c>
      <c r="C30" s="8">
        <v>1516518</v>
      </c>
      <c r="E30" s="8">
        <v>36481372173</v>
      </c>
      <c r="F30" s="8"/>
      <c r="G30" s="8">
        <v>28816416030</v>
      </c>
      <c r="H30" s="8"/>
      <c r="I30" s="8">
        <v>7664956143</v>
      </c>
      <c r="J30" s="8"/>
      <c r="K30" s="8">
        <v>1516518</v>
      </c>
      <c r="L30" s="8"/>
      <c r="M30" s="8">
        <v>36481372173</v>
      </c>
      <c r="N30" s="8"/>
      <c r="O30" s="8">
        <v>32275461916</v>
      </c>
      <c r="P30" s="8"/>
      <c r="Q30" s="8">
        <v>4205910257</v>
      </c>
    </row>
    <row r="31" spans="1:17" x14ac:dyDescent="0.55000000000000004">
      <c r="A31" s="1" t="s">
        <v>93</v>
      </c>
      <c r="C31" s="8">
        <v>545381</v>
      </c>
      <c r="E31" s="8">
        <v>6147822047</v>
      </c>
      <c r="F31" s="8"/>
      <c r="G31" s="8">
        <v>5914703575</v>
      </c>
      <c r="H31" s="8"/>
      <c r="I31" s="8">
        <v>233118472</v>
      </c>
      <c r="J31" s="8"/>
      <c r="K31" s="8">
        <v>545381</v>
      </c>
      <c r="L31" s="8"/>
      <c r="M31" s="8">
        <v>6147822047</v>
      </c>
      <c r="N31" s="8"/>
      <c r="O31" s="8">
        <v>7985663030</v>
      </c>
      <c r="P31" s="8"/>
      <c r="Q31" s="8">
        <v>-1837840982</v>
      </c>
    </row>
    <row r="32" spans="1:17" x14ac:dyDescent="0.55000000000000004">
      <c r="A32" s="1" t="s">
        <v>84</v>
      </c>
      <c r="C32" s="8">
        <v>4020453</v>
      </c>
      <c r="E32" s="8">
        <v>31612562619</v>
      </c>
      <c r="F32" s="8"/>
      <c r="G32" s="8">
        <v>33411001706</v>
      </c>
      <c r="H32" s="8"/>
      <c r="I32" s="8">
        <v>-1798439086</v>
      </c>
      <c r="J32" s="8"/>
      <c r="K32" s="8">
        <v>4020453</v>
      </c>
      <c r="L32" s="8"/>
      <c r="M32" s="8">
        <v>31612562619</v>
      </c>
      <c r="N32" s="8"/>
      <c r="O32" s="8">
        <v>44641254672</v>
      </c>
      <c r="P32" s="8"/>
      <c r="Q32" s="8">
        <v>-13028692052</v>
      </c>
    </row>
    <row r="33" spans="1:17" x14ac:dyDescent="0.55000000000000004">
      <c r="A33" s="1" t="s">
        <v>15</v>
      </c>
      <c r="C33" s="8">
        <v>4000000</v>
      </c>
      <c r="E33" s="8">
        <v>53241318000</v>
      </c>
      <c r="F33" s="8"/>
      <c r="G33" s="8">
        <v>47515590000</v>
      </c>
      <c r="H33" s="8"/>
      <c r="I33" s="8">
        <v>5725728000</v>
      </c>
      <c r="J33" s="8"/>
      <c r="K33" s="8">
        <v>4000000</v>
      </c>
      <c r="L33" s="8"/>
      <c r="M33" s="8">
        <v>53241318000</v>
      </c>
      <c r="N33" s="8"/>
      <c r="O33" s="8">
        <v>47356542000</v>
      </c>
      <c r="P33" s="8"/>
      <c r="Q33" s="8">
        <v>5884776000</v>
      </c>
    </row>
    <row r="34" spans="1:17" x14ac:dyDescent="0.55000000000000004">
      <c r="A34" s="1" t="s">
        <v>69</v>
      </c>
      <c r="C34" s="8">
        <v>2066396</v>
      </c>
      <c r="E34" s="8">
        <v>22512946344</v>
      </c>
      <c r="F34" s="8"/>
      <c r="G34" s="8">
        <v>23231881674</v>
      </c>
      <c r="H34" s="8"/>
      <c r="I34" s="8">
        <v>-718935329</v>
      </c>
      <c r="J34" s="8"/>
      <c r="K34" s="8">
        <v>2066396</v>
      </c>
      <c r="L34" s="8"/>
      <c r="M34" s="8">
        <v>22512946344</v>
      </c>
      <c r="N34" s="8"/>
      <c r="O34" s="8">
        <v>30704116583</v>
      </c>
      <c r="P34" s="8"/>
      <c r="Q34" s="8">
        <v>-8191170238</v>
      </c>
    </row>
    <row r="35" spans="1:17" x14ac:dyDescent="0.55000000000000004">
      <c r="A35" s="1" t="s">
        <v>101</v>
      </c>
      <c r="C35" s="8">
        <v>55628</v>
      </c>
      <c r="E35" s="8">
        <v>885858154</v>
      </c>
      <c r="F35" s="8"/>
      <c r="G35" s="8">
        <v>864292319</v>
      </c>
      <c r="H35" s="8"/>
      <c r="I35" s="8">
        <v>21565835</v>
      </c>
      <c r="J35" s="8"/>
      <c r="K35" s="8">
        <v>55628</v>
      </c>
      <c r="L35" s="8"/>
      <c r="M35" s="8">
        <v>885858154</v>
      </c>
      <c r="N35" s="8"/>
      <c r="O35" s="8">
        <v>1354223859</v>
      </c>
      <c r="P35" s="8"/>
      <c r="Q35" s="8">
        <v>-468365704</v>
      </c>
    </row>
    <row r="36" spans="1:17" x14ac:dyDescent="0.55000000000000004">
      <c r="A36" s="1" t="s">
        <v>92</v>
      </c>
      <c r="C36" s="8">
        <v>2336514</v>
      </c>
      <c r="E36" s="8">
        <v>32795277792</v>
      </c>
      <c r="F36" s="8"/>
      <c r="G36" s="8">
        <v>31982363683</v>
      </c>
      <c r="H36" s="8"/>
      <c r="I36" s="8">
        <v>812914109</v>
      </c>
      <c r="J36" s="8"/>
      <c r="K36" s="8">
        <v>2336514</v>
      </c>
      <c r="L36" s="8"/>
      <c r="M36" s="8">
        <v>32795277792</v>
      </c>
      <c r="N36" s="8"/>
      <c r="O36" s="8">
        <v>37324370689</v>
      </c>
      <c r="P36" s="8"/>
      <c r="Q36" s="8">
        <v>-4529092896</v>
      </c>
    </row>
    <row r="37" spans="1:17" x14ac:dyDescent="0.55000000000000004">
      <c r="A37" s="1" t="s">
        <v>19</v>
      </c>
      <c r="C37" s="8">
        <v>22594078</v>
      </c>
      <c r="E37" s="8">
        <v>41572799629</v>
      </c>
      <c r="F37" s="8"/>
      <c r="G37" s="8">
        <v>37327927058</v>
      </c>
      <c r="H37" s="8"/>
      <c r="I37" s="8">
        <v>4244872571</v>
      </c>
      <c r="J37" s="8"/>
      <c r="K37" s="8">
        <v>22594078</v>
      </c>
      <c r="L37" s="8"/>
      <c r="M37" s="8">
        <v>41572799629</v>
      </c>
      <c r="N37" s="8"/>
      <c r="O37" s="8">
        <v>42137183358</v>
      </c>
      <c r="P37" s="8"/>
      <c r="Q37" s="8">
        <v>-564383728</v>
      </c>
    </row>
    <row r="38" spans="1:17" x14ac:dyDescent="0.55000000000000004">
      <c r="A38" s="1" t="s">
        <v>78</v>
      </c>
      <c r="C38" s="8">
        <v>14516877</v>
      </c>
      <c r="E38" s="8">
        <v>43002894713</v>
      </c>
      <c r="F38" s="8"/>
      <c r="G38" s="8">
        <v>47158879169</v>
      </c>
      <c r="H38" s="8"/>
      <c r="I38" s="8">
        <v>-4155984455</v>
      </c>
      <c r="J38" s="8"/>
      <c r="K38" s="8">
        <v>14516877</v>
      </c>
      <c r="L38" s="8"/>
      <c r="M38" s="8">
        <v>43002894713</v>
      </c>
      <c r="N38" s="8"/>
      <c r="O38" s="8">
        <v>55932624202</v>
      </c>
      <c r="P38" s="8"/>
      <c r="Q38" s="8">
        <v>-12929729488</v>
      </c>
    </row>
    <row r="39" spans="1:17" x14ac:dyDescent="0.55000000000000004">
      <c r="A39" s="1" t="s">
        <v>23</v>
      </c>
      <c r="C39" s="8">
        <v>20054362</v>
      </c>
      <c r="E39" s="8">
        <v>59605765252</v>
      </c>
      <c r="F39" s="8"/>
      <c r="G39" s="8">
        <v>56755054740</v>
      </c>
      <c r="H39" s="8"/>
      <c r="I39" s="8">
        <v>2850710512</v>
      </c>
      <c r="J39" s="8"/>
      <c r="K39" s="8">
        <v>20054362</v>
      </c>
      <c r="L39" s="8"/>
      <c r="M39" s="8">
        <v>59605765252</v>
      </c>
      <c r="N39" s="8"/>
      <c r="O39" s="8">
        <v>58010962169</v>
      </c>
      <c r="P39" s="8"/>
      <c r="Q39" s="8">
        <v>1594803083</v>
      </c>
    </row>
    <row r="40" spans="1:17" x14ac:dyDescent="0.55000000000000004">
      <c r="A40" s="1" t="s">
        <v>66</v>
      </c>
      <c r="C40" s="8">
        <v>1593635</v>
      </c>
      <c r="E40" s="8">
        <v>43611728559</v>
      </c>
      <c r="F40" s="8"/>
      <c r="G40" s="8">
        <v>35690964200</v>
      </c>
      <c r="H40" s="8"/>
      <c r="I40" s="8">
        <v>7920764359</v>
      </c>
      <c r="J40" s="8"/>
      <c r="K40" s="8">
        <v>1593635</v>
      </c>
      <c r="L40" s="8"/>
      <c r="M40" s="8">
        <v>43611728559</v>
      </c>
      <c r="N40" s="8"/>
      <c r="O40" s="8">
        <v>45021624769</v>
      </c>
      <c r="P40" s="8"/>
      <c r="Q40" s="8">
        <v>-1409896209</v>
      </c>
    </row>
    <row r="41" spans="1:17" x14ac:dyDescent="0.55000000000000004">
      <c r="A41" s="1" t="s">
        <v>21</v>
      </c>
      <c r="C41" s="8">
        <v>29250796</v>
      </c>
      <c r="E41" s="8">
        <v>62078869285</v>
      </c>
      <c r="F41" s="8"/>
      <c r="G41" s="8">
        <v>63271016190</v>
      </c>
      <c r="H41" s="8"/>
      <c r="I41" s="8">
        <v>-1192146904</v>
      </c>
      <c r="J41" s="8"/>
      <c r="K41" s="8">
        <v>29250796</v>
      </c>
      <c r="L41" s="8"/>
      <c r="M41" s="8">
        <v>62078869285</v>
      </c>
      <c r="N41" s="8"/>
      <c r="O41" s="8">
        <v>69377134480</v>
      </c>
      <c r="P41" s="8"/>
      <c r="Q41" s="8">
        <v>-7298265194</v>
      </c>
    </row>
    <row r="42" spans="1:17" x14ac:dyDescent="0.55000000000000004">
      <c r="A42" s="1" t="s">
        <v>82</v>
      </c>
      <c r="C42" s="8">
        <v>33339574</v>
      </c>
      <c r="E42" s="8">
        <v>159077776966</v>
      </c>
      <c r="F42" s="8"/>
      <c r="G42" s="8">
        <v>155697374206</v>
      </c>
      <c r="H42" s="8"/>
      <c r="I42" s="8">
        <v>3380402760</v>
      </c>
      <c r="J42" s="8"/>
      <c r="K42" s="8">
        <v>33339574</v>
      </c>
      <c r="L42" s="8"/>
      <c r="M42" s="8">
        <v>159077776966</v>
      </c>
      <c r="N42" s="8"/>
      <c r="O42" s="8">
        <v>164910628788</v>
      </c>
      <c r="P42" s="8"/>
      <c r="Q42" s="8">
        <v>-5832851821</v>
      </c>
    </row>
    <row r="43" spans="1:17" x14ac:dyDescent="0.55000000000000004">
      <c r="A43" s="1" t="s">
        <v>109</v>
      </c>
      <c r="C43" s="8">
        <v>3819987</v>
      </c>
      <c r="E43" s="8">
        <v>43706440470</v>
      </c>
      <c r="F43" s="8"/>
      <c r="G43" s="8">
        <v>53924113146</v>
      </c>
      <c r="H43" s="8"/>
      <c r="I43" s="8">
        <v>-10217672675</v>
      </c>
      <c r="J43" s="8"/>
      <c r="K43" s="8">
        <v>3819987</v>
      </c>
      <c r="L43" s="8"/>
      <c r="M43" s="8">
        <v>43706440470</v>
      </c>
      <c r="N43" s="8"/>
      <c r="O43" s="8">
        <v>53924113146</v>
      </c>
      <c r="P43" s="8"/>
      <c r="Q43" s="8">
        <v>-10217672675</v>
      </c>
    </row>
    <row r="44" spans="1:17" x14ac:dyDescent="0.55000000000000004">
      <c r="A44" s="1" t="s">
        <v>74</v>
      </c>
      <c r="C44" s="8">
        <v>2581089</v>
      </c>
      <c r="E44" s="8">
        <v>32636104940</v>
      </c>
      <c r="F44" s="8"/>
      <c r="G44" s="8">
        <v>28556591822</v>
      </c>
      <c r="H44" s="8"/>
      <c r="I44" s="8">
        <v>4079513118</v>
      </c>
      <c r="J44" s="8"/>
      <c r="K44" s="8">
        <v>2581089</v>
      </c>
      <c r="L44" s="8"/>
      <c r="M44" s="8">
        <v>32636104940</v>
      </c>
      <c r="N44" s="8"/>
      <c r="O44" s="8">
        <v>39387185841</v>
      </c>
      <c r="P44" s="8"/>
      <c r="Q44" s="8">
        <v>-6751080900</v>
      </c>
    </row>
    <row r="45" spans="1:17" x14ac:dyDescent="0.55000000000000004">
      <c r="A45" s="1" t="s">
        <v>88</v>
      </c>
      <c r="C45" s="8">
        <v>18364460</v>
      </c>
      <c r="E45" s="8">
        <v>30979059912</v>
      </c>
      <c r="F45" s="8"/>
      <c r="G45" s="8">
        <v>28441588299</v>
      </c>
      <c r="H45" s="8"/>
      <c r="I45" s="8">
        <v>2537471613</v>
      </c>
      <c r="J45" s="8"/>
      <c r="K45" s="8">
        <v>18364460</v>
      </c>
      <c r="L45" s="8"/>
      <c r="M45" s="8">
        <v>30979059912</v>
      </c>
      <c r="N45" s="8"/>
      <c r="O45" s="8">
        <v>29080519995</v>
      </c>
      <c r="P45" s="8"/>
      <c r="Q45" s="8">
        <v>1898539917</v>
      </c>
    </row>
    <row r="46" spans="1:17" x14ac:dyDescent="0.55000000000000004">
      <c r="A46" s="1" t="s">
        <v>17</v>
      </c>
      <c r="C46" s="8">
        <v>20178640</v>
      </c>
      <c r="E46" s="8">
        <v>32996359316</v>
      </c>
      <c r="F46" s="8"/>
      <c r="G46" s="8">
        <v>40117154184</v>
      </c>
      <c r="H46" s="8"/>
      <c r="I46" s="8">
        <v>-7120794867</v>
      </c>
      <c r="J46" s="8"/>
      <c r="K46" s="8">
        <v>20178640</v>
      </c>
      <c r="L46" s="8"/>
      <c r="M46" s="8">
        <v>32996359316</v>
      </c>
      <c r="N46" s="8"/>
      <c r="O46" s="8">
        <v>61258894438</v>
      </c>
      <c r="P46" s="8"/>
      <c r="Q46" s="8">
        <v>-28262535121</v>
      </c>
    </row>
    <row r="47" spans="1:17" x14ac:dyDescent="0.55000000000000004">
      <c r="A47" s="1" t="s">
        <v>47</v>
      </c>
      <c r="C47" s="8">
        <v>1636174</v>
      </c>
      <c r="E47" s="8">
        <v>4677637887</v>
      </c>
      <c r="F47" s="8"/>
      <c r="G47" s="8">
        <v>4757333386</v>
      </c>
      <c r="H47" s="8"/>
      <c r="I47" s="8">
        <v>-79695498</v>
      </c>
      <c r="J47" s="8"/>
      <c r="K47" s="8">
        <v>1636174</v>
      </c>
      <c r="L47" s="8"/>
      <c r="M47" s="8">
        <v>4677637887</v>
      </c>
      <c r="N47" s="8"/>
      <c r="O47" s="8">
        <v>5485977953</v>
      </c>
      <c r="P47" s="8"/>
      <c r="Q47" s="8">
        <v>-808340065</v>
      </c>
    </row>
    <row r="48" spans="1:17" x14ac:dyDescent="0.55000000000000004">
      <c r="A48" s="1" t="s">
        <v>71</v>
      </c>
      <c r="C48" s="8">
        <v>10733254</v>
      </c>
      <c r="E48" s="8">
        <v>37694958893</v>
      </c>
      <c r="F48" s="8"/>
      <c r="G48" s="8">
        <v>41824013263</v>
      </c>
      <c r="H48" s="8"/>
      <c r="I48" s="8">
        <v>-4129054369</v>
      </c>
      <c r="J48" s="8"/>
      <c r="K48" s="8">
        <v>10733254</v>
      </c>
      <c r="L48" s="8"/>
      <c r="M48" s="8">
        <v>37694958893</v>
      </c>
      <c r="N48" s="8"/>
      <c r="O48" s="8">
        <v>43349736196</v>
      </c>
      <c r="P48" s="8"/>
      <c r="Q48" s="8">
        <v>-5654777302</v>
      </c>
    </row>
    <row r="49" spans="1:17" x14ac:dyDescent="0.55000000000000004">
      <c r="A49" s="1" t="s">
        <v>33</v>
      </c>
      <c r="C49" s="8">
        <v>984691</v>
      </c>
      <c r="E49" s="8">
        <v>54980998413</v>
      </c>
      <c r="F49" s="8"/>
      <c r="G49" s="8">
        <v>54726502070</v>
      </c>
      <c r="H49" s="8"/>
      <c r="I49" s="8">
        <v>254496343</v>
      </c>
      <c r="J49" s="8"/>
      <c r="K49" s="8">
        <v>984691</v>
      </c>
      <c r="L49" s="8"/>
      <c r="M49" s="8">
        <v>54980998413</v>
      </c>
      <c r="N49" s="8"/>
      <c r="O49" s="8">
        <v>57790246503</v>
      </c>
      <c r="P49" s="8"/>
      <c r="Q49" s="8">
        <v>-2809248089</v>
      </c>
    </row>
    <row r="50" spans="1:17" x14ac:dyDescent="0.55000000000000004">
      <c r="A50" s="1" t="s">
        <v>56</v>
      </c>
      <c r="C50" s="8">
        <v>1091408</v>
      </c>
      <c r="E50" s="8">
        <v>21069032257</v>
      </c>
      <c r="F50" s="8"/>
      <c r="G50" s="8">
        <v>18052970996</v>
      </c>
      <c r="H50" s="8"/>
      <c r="I50" s="8">
        <v>3016061261</v>
      </c>
      <c r="J50" s="8"/>
      <c r="K50" s="8">
        <v>1091408</v>
      </c>
      <c r="L50" s="8"/>
      <c r="M50" s="8">
        <v>21069032257</v>
      </c>
      <c r="N50" s="8"/>
      <c r="O50" s="8">
        <v>24193584929</v>
      </c>
      <c r="P50" s="8"/>
      <c r="Q50" s="8">
        <v>-3124552671</v>
      </c>
    </row>
    <row r="51" spans="1:17" x14ac:dyDescent="0.55000000000000004">
      <c r="A51" s="1" t="s">
        <v>39</v>
      </c>
      <c r="C51" s="8">
        <v>1831817</v>
      </c>
      <c r="E51" s="8">
        <v>43629187824</v>
      </c>
      <c r="F51" s="8"/>
      <c r="G51" s="8">
        <v>35926706001</v>
      </c>
      <c r="H51" s="8"/>
      <c r="I51" s="8">
        <v>7702481823</v>
      </c>
      <c r="J51" s="8"/>
      <c r="K51" s="8">
        <v>1831817</v>
      </c>
      <c r="L51" s="8"/>
      <c r="M51" s="8">
        <v>43629187824</v>
      </c>
      <c r="N51" s="8"/>
      <c r="O51" s="8">
        <v>47289232399</v>
      </c>
      <c r="P51" s="8"/>
      <c r="Q51" s="8">
        <v>-3660044574</v>
      </c>
    </row>
    <row r="52" spans="1:17" x14ac:dyDescent="0.55000000000000004">
      <c r="A52" s="1" t="s">
        <v>61</v>
      </c>
      <c r="C52" s="8">
        <v>185603029</v>
      </c>
      <c r="E52" s="8">
        <v>79703434502</v>
      </c>
      <c r="F52" s="8"/>
      <c r="G52" s="8">
        <v>79703434502</v>
      </c>
      <c r="H52" s="8"/>
      <c r="I52" s="8">
        <v>0</v>
      </c>
      <c r="J52" s="8"/>
      <c r="K52" s="8">
        <v>185603029</v>
      </c>
      <c r="L52" s="8"/>
      <c r="M52" s="8">
        <v>79703434502</v>
      </c>
      <c r="N52" s="8"/>
      <c r="O52" s="8">
        <v>79703434502</v>
      </c>
      <c r="P52" s="8"/>
      <c r="Q52" s="8">
        <v>0</v>
      </c>
    </row>
    <row r="53" spans="1:17" x14ac:dyDescent="0.55000000000000004">
      <c r="A53" s="1" t="s">
        <v>37</v>
      </c>
      <c r="C53" s="8">
        <v>1479673</v>
      </c>
      <c r="E53" s="8">
        <v>70469331186</v>
      </c>
      <c r="F53" s="8"/>
      <c r="G53" s="8">
        <v>71954908821</v>
      </c>
      <c r="H53" s="8"/>
      <c r="I53" s="8">
        <v>-1485577634</v>
      </c>
      <c r="J53" s="8"/>
      <c r="K53" s="8">
        <v>1479673</v>
      </c>
      <c r="L53" s="8"/>
      <c r="M53" s="8">
        <v>70469331186</v>
      </c>
      <c r="N53" s="8"/>
      <c r="O53" s="8">
        <v>74043542724</v>
      </c>
      <c r="P53" s="8"/>
      <c r="Q53" s="8">
        <v>-3574211537</v>
      </c>
    </row>
    <row r="54" spans="1:17" x14ac:dyDescent="0.55000000000000004">
      <c r="A54" s="1" t="s">
        <v>49</v>
      </c>
      <c r="C54" s="8">
        <v>27489021</v>
      </c>
      <c r="E54" s="8">
        <v>55033479108</v>
      </c>
      <c r="F54" s="8"/>
      <c r="G54" s="8">
        <v>55689290180</v>
      </c>
      <c r="H54" s="8"/>
      <c r="I54" s="8">
        <v>-655811071</v>
      </c>
      <c r="J54" s="8"/>
      <c r="K54" s="8">
        <v>27489021</v>
      </c>
      <c r="L54" s="8"/>
      <c r="M54" s="8">
        <v>55033479108</v>
      </c>
      <c r="N54" s="8"/>
      <c r="O54" s="8">
        <v>71686131690</v>
      </c>
      <c r="P54" s="8"/>
      <c r="Q54" s="8">
        <v>-16652652581</v>
      </c>
    </row>
    <row r="55" spans="1:17" x14ac:dyDescent="0.55000000000000004">
      <c r="A55" s="1" t="s">
        <v>105</v>
      </c>
      <c r="C55" s="8">
        <v>12333165</v>
      </c>
      <c r="E55" s="8">
        <v>33702142555</v>
      </c>
      <c r="F55" s="8"/>
      <c r="G55" s="8">
        <v>32819438202</v>
      </c>
      <c r="H55" s="8"/>
      <c r="I55" s="8">
        <v>882704353</v>
      </c>
      <c r="J55" s="8"/>
      <c r="K55" s="8">
        <v>12333165</v>
      </c>
      <c r="L55" s="8"/>
      <c r="M55" s="8">
        <v>33702142555</v>
      </c>
      <c r="N55" s="8"/>
      <c r="O55" s="8">
        <v>42161392595</v>
      </c>
      <c r="P55" s="8"/>
      <c r="Q55" s="8">
        <v>-8459250039</v>
      </c>
    </row>
    <row r="56" spans="1:17" x14ac:dyDescent="0.55000000000000004">
      <c r="A56" s="1" t="s">
        <v>95</v>
      </c>
      <c r="C56" s="8">
        <v>359496</v>
      </c>
      <c r="E56" s="8">
        <v>25086461315</v>
      </c>
      <c r="F56" s="8"/>
      <c r="G56" s="8">
        <v>26176400162</v>
      </c>
      <c r="H56" s="8"/>
      <c r="I56" s="8">
        <v>-1089938846</v>
      </c>
      <c r="J56" s="8"/>
      <c r="K56" s="8">
        <v>359496</v>
      </c>
      <c r="L56" s="8"/>
      <c r="M56" s="8">
        <v>25086461315</v>
      </c>
      <c r="N56" s="8"/>
      <c r="O56" s="8">
        <v>26855378459</v>
      </c>
      <c r="P56" s="8"/>
      <c r="Q56" s="8">
        <v>-1768917143</v>
      </c>
    </row>
    <row r="57" spans="1:17" x14ac:dyDescent="0.55000000000000004">
      <c r="A57" s="1" t="s">
        <v>99</v>
      </c>
      <c r="C57" s="8">
        <v>4960476</v>
      </c>
      <c r="E57" s="8">
        <v>44871746626</v>
      </c>
      <c r="F57" s="8"/>
      <c r="G57" s="8">
        <v>45751425522</v>
      </c>
      <c r="H57" s="8"/>
      <c r="I57" s="8">
        <v>-879678895</v>
      </c>
      <c r="J57" s="8"/>
      <c r="K57" s="8">
        <v>4960476</v>
      </c>
      <c r="L57" s="8"/>
      <c r="M57" s="8">
        <v>44871746626</v>
      </c>
      <c r="N57" s="8"/>
      <c r="O57" s="8">
        <v>59924536195</v>
      </c>
      <c r="P57" s="8"/>
      <c r="Q57" s="8">
        <v>-15052789568</v>
      </c>
    </row>
    <row r="58" spans="1:17" x14ac:dyDescent="0.55000000000000004">
      <c r="A58" s="1" t="s">
        <v>31</v>
      </c>
      <c r="C58" s="8">
        <v>4679999</v>
      </c>
      <c r="E58" s="8">
        <v>13114419323</v>
      </c>
      <c r="F58" s="8"/>
      <c r="G58" s="8">
        <v>12179336569</v>
      </c>
      <c r="H58" s="8"/>
      <c r="I58" s="8">
        <v>935082754</v>
      </c>
      <c r="J58" s="8"/>
      <c r="K58" s="8">
        <v>4679999</v>
      </c>
      <c r="L58" s="8"/>
      <c r="M58" s="8">
        <v>13114419323</v>
      </c>
      <c r="N58" s="8"/>
      <c r="O58" s="8">
        <v>15017149903</v>
      </c>
      <c r="P58" s="8"/>
      <c r="Q58" s="8">
        <v>-1902730579</v>
      </c>
    </row>
    <row r="59" spans="1:17" x14ac:dyDescent="0.55000000000000004">
      <c r="A59" s="1" t="s">
        <v>148</v>
      </c>
      <c r="C59" s="8">
        <v>197327</v>
      </c>
      <c r="E59" s="8">
        <v>185339331496</v>
      </c>
      <c r="F59" s="8"/>
      <c r="G59" s="8">
        <v>181440856703</v>
      </c>
      <c r="H59" s="8"/>
      <c r="I59" s="8">
        <v>3898474793</v>
      </c>
      <c r="J59" s="8"/>
      <c r="K59" s="8">
        <v>197327</v>
      </c>
      <c r="L59" s="8"/>
      <c r="M59" s="8">
        <v>185339331496</v>
      </c>
      <c r="N59" s="8"/>
      <c r="O59" s="8">
        <v>169589572247</v>
      </c>
      <c r="P59" s="8"/>
      <c r="Q59" s="8">
        <v>15749759249</v>
      </c>
    </row>
    <row r="60" spans="1:17" x14ac:dyDescent="0.55000000000000004">
      <c r="A60" s="1" t="s">
        <v>131</v>
      </c>
      <c r="C60" s="8">
        <v>23980</v>
      </c>
      <c r="E60" s="8">
        <v>18062058658</v>
      </c>
      <c r="F60" s="8"/>
      <c r="G60" s="8">
        <v>17714891193</v>
      </c>
      <c r="H60" s="8"/>
      <c r="I60" s="8">
        <v>347167465</v>
      </c>
      <c r="J60" s="8"/>
      <c r="K60" s="8">
        <v>23980</v>
      </c>
      <c r="L60" s="8"/>
      <c r="M60" s="8">
        <v>18062058658</v>
      </c>
      <c r="N60" s="8"/>
      <c r="O60" s="8">
        <v>16213775520</v>
      </c>
      <c r="P60" s="8"/>
      <c r="Q60" s="8">
        <v>1848283138</v>
      </c>
    </row>
    <row r="61" spans="1:17" x14ac:dyDescent="0.55000000000000004">
      <c r="A61" s="1" t="s">
        <v>123</v>
      </c>
      <c r="C61" s="8">
        <v>400</v>
      </c>
      <c r="E61" s="8">
        <v>345873299</v>
      </c>
      <c r="F61" s="8"/>
      <c r="G61" s="8">
        <v>339934375</v>
      </c>
      <c r="H61" s="8"/>
      <c r="I61" s="8">
        <v>5938924</v>
      </c>
      <c r="J61" s="8"/>
      <c r="K61" s="8">
        <v>400</v>
      </c>
      <c r="L61" s="8"/>
      <c r="M61" s="8">
        <v>345873299</v>
      </c>
      <c r="N61" s="8"/>
      <c r="O61" s="8">
        <v>317930364</v>
      </c>
      <c r="P61" s="8"/>
      <c r="Q61" s="8">
        <v>27942935</v>
      </c>
    </row>
    <row r="62" spans="1:17" x14ac:dyDescent="0.55000000000000004">
      <c r="A62" s="1" t="s">
        <v>158</v>
      </c>
      <c r="C62" s="8">
        <v>161396</v>
      </c>
      <c r="E62" s="8">
        <v>145194571593</v>
      </c>
      <c r="F62" s="8"/>
      <c r="G62" s="8">
        <v>145194571593</v>
      </c>
      <c r="H62" s="8"/>
      <c r="I62" s="8">
        <v>0</v>
      </c>
      <c r="J62" s="8"/>
      <c r="K62" s="8">
        <v>161396</v>
      </c>
      <c r="L62" s="8"/>
      <c r="M62" s="8">
        <v>145194571593</v>
      </c>
      <c r="N62" s="8"/>
      <c r="O62" s="8">
        <v>144129691397</v>
      </c>
      <c r="P62" s="8"/>
      <c r="Q62" s="8">
        <v>1064880196</v>
      </c>
    </row>
    <row r="63" spans="1:17" x14ac:dyDescent="0.55000000000000004">
      <c r="A63" s="1" t="s">
        <v>150</v>
      </c>
      <c r="C63" s="8">
        <v>26700</v>
      </c>
      <c r="E63" s="8">
        <v>24693023578</v>
      </c>
      <c r="F63" s="8"/>
      <c r="G63" s="8">
        <v>24203968235</v>
      </c>
      <c r="H63" s="8"/>
      <c r="I63" s="8">
        <v>489055343</v>
      </c>
      <c r="J63" s="8"/>
      <c r="K63" s="8">
        <v>26700</v>
      </c>
      <c r="L63" s="8"/>
      <c r="M63" s="8">
        <v>24693023578</v>
      </c>
      <c r="N63" s="8"/>
      <c r="O63" s="8">
        <v>22107063368</v>
      </c>
      <c r="P63" s="8"/>
      <c r="Q63" s="8">
        <v>2585960210</v>
      </c>
    </row>
    <row r="64" spans="1:17" x14ac:dyDescent="0.55000000000000004">
      <c r="A64" s="1" t="s">
        <v>161</v>
      </c>
      <c r="C64" s="8">
        <v>481762</v>
      </c>
      <c r="E64" s="8">
        <v>451714515501</v>
      </c>
      <c r="F64" s="8"/>
      <c r="G64" s="8">
        <v>451714515501</v>
      </c>
      <c r="H64" s="8"/>
      <c r="I64" s="8">
        <v>0</v>
      </c>
      <c r="J64" s="8"/>
      <c r="K64" s="8">
        <v>481762</v>
      </c>
      <c r="L64" s="8"/>
      <c r="M64" s="8">
        <v>451714515501</v>
      </c>
      <c r="N64" s="8"/>
      <c r="O64" s="8">
        <v>445356409716</v>
      </c>
      <c r="P64" s="8"/>
      <c r="Q64" s="8">
        <v>6358105785</v>
      </c>
    </row>
    <row r="65" spans="1:17" x14ac:dyDescent="0.55000000000000004">
      <c r="A65" s="1" t="s">
        <v>134</v>
      </c>
      <c r="C65" s="8">
        <v>17338</v>
      </c>
      <c r="E65" s="8">
        <v>15125356552</v>
      </c>
      <c r="F65" s="8"/>
      <c r="G65" s="8">
        <v>14900870147</v>
      </c>
      <c r="H65" s="8"/>
      <c r="I65" s="8">
        <v>224486405</v>
      </c>
      <c r="J65" s="8"/>
      <c r="K65" s="8">
        <v>17338</v>
      </c>
      <c r="L65" s="8"/>
      <c r="M65" s="8">
        <v>15125356552</v>
      </c>
      <c r="N65" s="8"/>
      <c r="O65" s="8">
        <v>13703204843</v>
      </c>
      <c r="P65" s="8"/>
      <c r="Q65" s="8">
        <v>1422151709</v>
      </c>
    </row>
    <row r="66" spans="1:17" x14ac:dyDescent="0.55000000000000004">
      <c r="A66" s="1" t="s">
        <v>140</v>
      </c>
      <c r="C66" s="8">
        <v>6825</v>
      </c>
      <c r="E66" s="8">
        <v>5988124955</v>
      </c>
      <c r="F66" s="8"/>
      <c r="G66" s="8">
        <v>5879422411</v>
      </c>
      <c r="H66" s="8"/>
      <c r="I66" s="8">
        <v>108702544</v>
      </c>
      <c r="J66" s="8"/>
      <c r="K66" s="8">
        <v>6825</v>
      </c>
      <c r="L66" s="8"/>
      <c r="M66" s="8">
        <v>5988124955</v>
      </c>
      <c r="N66" s="8"/>
      <c r="O66" s="8">
        <v>5464401148</v>
      </c>
      <c r="P66" s="8"/>
      <c r="Q66" s="8">
        <v>523723807</v>
      </c>
    </row>
    <row r="67" spans="1:17" x14ac:dyDescent="0.55000000000000004">
      <c r="A67" s="1" t="s">
        <v>137</v>
      </c>
      <c r="C67" s="8">
        <v>90132</v>
      </c>
      <c r="E67" s="8">
        <v>82855044560</v>
      </c>
      <c r="F67" s="8"/>
      <c r="G67" s="8">
        <v>81007673457</v>
      </c>
      <c r="H67" s="8"/>
      <c r="I67" s="8">
        <v>1847371103</v>
      </c>
      <c r="J67" s="8"/>
      <c r="K67" s="8">
        <v>90132</v>
      </c>
      <c r="L67" s="8"/>
      <c r="M67" s="8">
        <v>82855044560</v>
      </c>
      <c r="N67" s="8"/>
      <c r="O67" s="8">
        <v>75696256246</v>
      </c>
      <c r="P67" s="8"/>
      <c r="Q67" s="8">
        <v>7158788314</v>
      </c>
    </row>
    <row r="68" spans="1:17" x14ac:dyDescent="0.55000000000000004">
      <c r="A68" s="1" t="s">
        <v>153</v>
      </c>
      <c r="C68" s="8">
        <v>120628</v>
      </c>
      <c r="E68" s="8">
        <v>87304369854</v>
      </c>
      <c r="F68" s="8"/>
      <c r="G68" s="8">
        <v>88071387507</v>
      </c>
      <c r="H68" s="8"/>
      <c r="I68" s="8">
        <v>-767017652</v>
      </c>
      <c r="J68" s="8"/>
      <c r="K68" s="8">
        <v>120628</v>
      </c>
      <c r="L68" s="8"/>
      <c r="M68" s="8">
        <v>87304369854</v>
      </c>
      <c r="N68" s="8"/>
      <c r="O68" s="8">
        <v>78152776241</v>
      </c>
      <c r="P68" s="8"/>
      <c r="Q68" s="8">
        <v>9151593613</v>
      </c>
    </row>
    <row r="69" spans="1:17" x14ac:dyDescent="0.55000000000000004">
      <c r="A69" s="1" t="s">
        <v>128</v>
      </c>
      <c r="C69" s="8">
        <v>19400</v>
      </c>
      <c r="E69" s="8">
        <v>15283071441</v>
      </c>
      <c r="F69" s="8"/>
      <c r="G69" s="8">
        <v>14916477898</v>
      </c>
      <c r="H69" s="8"/>
      <c r="I69" s="8">
        <v>366593543</v>
      </c>
      <c r="J69" s="8"/>
      <c r="K69" s="8">
        <v>19400</v>
      </c>
      <c r="L69" s="8"/>
      <c r="M69" s="8">
        <v>15283071441</v>
      </c>
      <c r="N69" s="8"/>
      <c r="O69" s="8">
        <v>13823292074</v>
      </c>
      <c r="P69" s="8"/>
      <c r="Q69" s="8">
        <v>1459779367</v>
      </c>
    </row>
    <row r="70" spans="1:17" x14ac:dyDescent="0.55000000000000004">
      <c r="A70" s="1" t="s">
        <v>155</v>
      </c>
      <c r="C70" s="8">
        <v>112600</v>
      </c>
      <c r="E70" s="8">
        <v>101413947389</v>
      </c>
      <c r="F70" s="8"/>
      <c r="G70" s="8">
        <v>99027260055</v>
      </c>
      <c r="H70" s="8"/>
      <c r="I70" s="8">
        <v>2386687334</v>
      </c>
      <c r="J70" s="8"/>
      <c r="K70" s="8">
        <v>112600</v>
      </c>
      <c r="L70" s="8"/>
      <c r="M70" s="8">
        <v>101413947389</v>
      </c>
      <c r="N70" s="8"/>
      <c r="O70" s="8">
        <v>92011299928</v>
      </c>
      <c r="P70" s="8"/>
      <c r="Q70" s="8">
        <v>9402647461</v>
      </c>
    </row>
    <row r="71" spans="1:17" x14ac:dyDescent="0.55000000000000004">
      <c r="A71" s="1" t="s">
        <v>144</v>
      </c>
      <c r="C71" s="8">
        <v>110699</v>
      </c>
      <c r="E71" s="8">
        <v>108884830256</v>
      </c>
      <c r="F71" s="8"/>
      <c r="G71" s="8">
        <v>106956325857</v>
      </c>
      <c r="H71" s="8"/>
      <c r="I71" s="8">
        <v>1928504399</v>
      </c>
      <c r="J71" s="8"/>
      <c r="K71" s="8">
        <v>110699</v>
      </c>
      <c r="L71" s="8"/>
      <c r="M71" s="8">
        <v>108884830256</v>
      </c>
      <c r="N71" s="8"/>
      <c r="O71" s="8">
        <v>99448781935</v>
      </c>
      <c r="P71" s="8"/>
      <c r="Q71" s="8">
        <v>9436048321</v>
      </c>
    </row>
    <row r="72" spans="1:17" x14ac:dyDescent="0.55000000000000004">
      <c r="A72" s="1" t="s">
        <v>164</v>
      </c>
      <c r="C72" s="8">
        <v>105000</v>
      </c>
      <c r="E72" s="8">
        <v>102010007334</v>
      </c>
      <c r="F72" s="8"/>
      <c r="G72" s="8">
        <v>99406479309</v>
      </c>
      <c r="H72" s="8"/>
      <c r="I72" s="8">
        <v>2603528025</v>
      </c>
      <c r="J72" s="8"/>
      <c r="K72" s="8">
        <v>105000</v>
      </c>
      <c r="L72" s="8"/>
      <c r="M72" s="8">
        <v>102010007334</v>
      </c>
      <c r="N72" s="8"/>
      <c r="O72" s="8">
        <v>98839582078</v>
      </c>
      <c r="P72" s="8"/>
      <c r="Q72" s="8">
        <v>3170425256</v>
      </c>
    </row>
    <row r="73" spans="1:17" ht="24.75" thickBot="1" x14ac:dyDescent="0.6">
      <c r="A73" s="1" t="s">
        <v>147</v>
      </c>
      <c r="C73" s="8">
        <v>16</v>
      </c>
      <c r="E73" s="15">
        <v>15336579</v>
      </c>
      <c r="F73" s="8"/>
      <c r="G73" s="15">
        <v>14983843</v>
      </c>
      <c r="H73" s="8"/>
      <c r="I73" s="15">
        <v>352736</v>
      </c>
      <c r="J73" s="8"/>
      <c r="K73" s="8">
        <v>16</v>
      </c>
      <c r="L73" s="8"/>
      <c r="M73" s="15">
        <v>15336579</v>
      </c>
      <c r="N73" s="8"/>
      <c r="O73" s="15">
        <v>14018258</v>
      </c>
      <c r="P73" s="8"/>
      <c r="Q73" s="15">
        <v>1318321</v>
      </c>
    </row>
    <row r="74" spans="1:17" ht="24.75" thickBot="1" x14ac:dyDescent="0.6">
      <c r="A74" s="1" t="s">
        <v>112</v>
      </c>
      <c r="C74" s="1" t="s">
        <v>112</v>
      </c>
      <c r="E74" s="14">
        <f>SUM(E8:E73)</f>
        <v>3437087499095</v>
      </c>
      <c r="G74" s="14">
        <f>SUM(G8:G73)</f>
        <v>3434377047615</v>
      </c>
      <c r="I74" s="14">
        <f>SUM(I8:I73)</f>
        <v>2710451506</v>
      </c>
      <c r="K74" s="1" t="s">
        <v>112</v>
      </c>
      <c r="M74" s="13">
        <f>SUM(M8:M73)</f>
        <v>3437087499095</v>
      </c>
      <c r="O74" s="13">
        <f>SUM(O8:O73)</f>
        <v>3667707945263</v>
      </c>
      <c r="Q74" s="13">
        <f>SUM(Q8:Q73)</f>
        <v>-230620446125</v>
      </c>
    </row>
    <row r="75" spans="1:17" ht="24.75" thickTop="1" x14ac:dyDescent="0.55000000000000004">
      <c r="H75" s="16">
        <f t="shared" ref="H75" si="0">SUM(H8:H58)</f>
        <v>0</v>
      </c>
      <c r="I75" s="16"/>
      <c r="J75" s="16"/>
      <c r="K75" s="16"/>
      <c r="L75" s="16"/>
      <c r="M75" s="16"/>
      <c r="N75" s="16"/>
      <c r="O75" s="16"/>
      <c r="P75" s="16"/>
      <c r="Q75" s="16"/>
    </row>
    <row r="78" spans="1:17" x14ac:dyDescent="0.55000000000000004">
      <c r="H78" s="16">
        <f t="shared" ref="H78" si="1">SUM(H59:H73)</f>
        <v>0</v>
      </c>
      <c r="I78" s="16"/>
      <c r="J78" s="16"/>
      <c r="K78" s="16"/>
      <c r="L78" s="16"/>
      <c r="M78" s="16"/>
      <c r="N78" s="16"/>
      <c r="O78" s="16"/>
      <c r="P78" s="16"/>
      <c r="Q78" s="16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T53"/>
  <sheetViews>
    <sheetView rightToLeft="1" topLeftCell="A4" workbookViewId="0">
      <selection activeCell="A19" sqref="A19"/>
    </sheetView>
  </sheetViews>
  <sheetFormatPr defaultRowHeight="24" x14ac:dyDescent="0.55000000000000004"/>
  <cols>
    <col min="1" max="1" width="32" style="1" bestFit="1" customWidth="1"/>
    <col min="2" max="2" width="1" style="1" customWidth="1"/>
    <col min="3" max="3" width="25" style="1" customWidth="1"/>
    <col min="4" max="4" width="1" style="1" customWidth="1"/>
    <col min="5" max="5" width="22" style="1" customWidth="1"/>
    <col min="6" max="6" width="1" style="1" customWidth="1"/>
    <col min="7" max="7" width="20" style="1" customWidth="1"/>
    <col min="8" max="8" width="1" style="1" customWidth="1"/>
    <col min="9" max="9" width="20" style="1" customWidth="1"/>
    <col min="10" max="10" width="1" style="1" customWidth="1"/>
    <col min="11" max="11" width="14" style="1" customWidth="1"/>
    <col min="12" max="12" width="1" style="1" customWidth="1"/>
    <col min="13" max="13" width="14" style="1" customWidth="1"/>
    <col min="14" max="14" width="1" style="1" customWidth="1"/>
    <col min="15" max="15" width="16" style="1" customWidth="1"/>
    <col min="16" max="16" width="1" style="1" customWidth="1"/>
    <col min="17" max="17" width="22" style="1" customWidth="1"/>
    <col min="18" max="18" width="1" style="1" customWidth="1"/>
    <col min="19" max="19" width="22" style="1" customWidth="1"/>
    <col min="20" max="20" width="1" style="1" customWidth="1"/>
    <col min="21" max="21" width="11" style="1" customWidth="1"/>
    <col min="22" max="22" width="1" style="1" customWidth="1"/>
    <col min="23" max="23" width="18" style="1" customWidth="1"/>
    <col min="24" max="24" width="1" style="1" customWidth="1"/>
    <col min="25" max="25" width="15" style="1" customWidth="1"/>
    <col min="26" max="26" width="1" style="1" customWidth="1"/>
    <col min="27" max="27" width="21" style="1" customWidth="1"/>
    <col min="28" max="28" width="1" style="1" customWidth="1"/>
    <col min="29" max="29" width="16" style="1" customWidth="1"/>
    <col min="30" max="30" width="1" style="1" customWidth="1"/>
    <col min="31" max="31" width="23" style="1" customWidth="1"/>
    <col min="32" max="32" width="1" style="1" customWidth="1"/>
    <col min="33" max="33" width="22" style="1" customWidth="1"/>
    <col min="34" max="34" width="1" style="1" customWidth="1"/>
    <col min="35" max="35" width="22" style="1" customWidth="1"/>
    <col min="36" max="36" width="1" style="1" customWidth="1"/>
    <col min="37" max="37" width="32" style="1" customWidth="1"/>
    <col min="38" max="38" width="1" style="1" customWidth="1"/>
    <col min="39" max="39" width="9.140625" style="1" customWidth="1"/>
    <col min="40" max="16384" width="9.140625" style="1"/>
  </cols>
  <sheetData>
    <row r="2" spans="1:46" ht="24.75" x14ac:dyDescent="0.55000000000000004">
      <c r="A2" s="22" t="s">
        <v>0</v>
      </c>
      <c r="B2" s="22" t="s">
        <v>0</v>
      </c>
      <c r="C2" s="22" t="s">
        <v>0</v>
      </c>
      <c r="D2" s="22" t="s">
        <v>0</v>
      </c>
      <c r="E2" s="22" t="s">
        <v>0</v>
      </c>
      <c r="F2" s="22" t="s">
        <v>0</v>
      </c>
      <c r="G2" s="22" t="s">
        <v>0</v>
      </c>
      <c r="H2" s="22" t="s">
        <v>0</v>
      </c>
      <c r="I2" s="22" t="s">
        <v>0</v>
      </c>
      <c r="J2" s="22" t="s">
        <v>0</v>
      </c>
      <c r="K2" s="22" t="s">
        <v>0</v>
      </c>
      <c r="L2" s="22" t="s">
        <v>0</v>
      </c>
      <c r="M2" s="22" t="s">
        <v>0</v>
      </c>
      <c r="N2" s="22" t="s">
        <v>0</v>
      </c>
      <c r="O2" s="22" t="s">
        <v>0</v>
      </c>
      <c r="P2" s="22" t="s">
        <v>0</v>
      </c>
      <c r="Q2" s="22" t="s">
        <v>0</v>
      </c>
      <c r="R2" s="22" t="s">
        <v>0</v>
      </c>
      <c r="S2" s="22" t="s">
        <v>0</v>
      </c>
      <c r="T2" s="22" t="s">
        <v>0</v>
      </c>
      <c r="U2" s="22" t="s">
        <v>0</v>
      </c>
      <c r="V2" s="22" t="s">
        <v>0</v>
      </c>
      <c r="W2" s="22" t="s">
        <v>0</v>
      </c>
      <c r="X2" s="22" t="s">
        <v>0</v>
      </c>
      <c r="Y2" s="22" t="s">
        <v>0</v>
      </c>
      <c r="Z2" s="22" t="s">
        <v>0</v>
      </c>
      <c r="AA2" s="22" t="s">
        <v>0</v>
      </c>
      <c r="AB2" s="22" t="s">
        <v>0</v>
      </c>
      <c r="AC2" s="22" t="s">
        <v>0</v>
      </c>
      <c r="AD2" s="22" t="s">
        <v>0</v>
      </c>
      <c r="AE2" s="22" t="s">
        <v>0</v>
      </c>
      <c r="AF2" s="22" t="s">
        <v>0</v>
      </c>
      <c r="AG2" s="22" t="s">
        <v>0</v>
      </c>
      <c r="AH2" s="22" t="s">
        <v>0</v>
      </c>
      <c r="AI2" s="22" t="s">
        <v>0</v>
      </c>
      <c r="AJ2" s="22" t="s">
        <v>0</v>
      </c>
      <c r="AK2" s="22" t="s">
        <v>0</v>
      </c>
    </row>
    <row r="3" spans="1:46" ht="24.75" x14ac:dyDescent="0.55000000000000004">
      <c r="A3" s="22" t="s">
        <v>1</v>
      </c>
      <c r="B3" s="22" t="s">
        <v>1</v>
      </c>
      <c r="C3" s="22" t="s">
        <v>1</v>
      </c>
      <c r="D3" s="22" t="s">
        <v>1</v>
      </c>
      <c r="E3" s="22" t="s">
        <v>1</v>
      </c>
      <c r="F3" s="22" t="s">
        <v>1</v>
      </c>
      <c r="G3" s="22" t="s">
        <v>1</v>
      </c>
      <c r="H3" s="22" t="s">
        <v>1</v>
      </c>
      <c r="I3" s="22" t="s">
        <v>1</v>
      </c>
      <c r="J3" s="22" t="s">
        <v>1</v>
      </c>
      <c r="K3" s="22" t="s">
        <v>1</v>
      </c>
      <c r="L3" s="22" t="s">
        <v>1</v>
      </c>
      <c r="M3" s="22" t="s">
        <v>1</v>
      </c>
      <c r="N3" s="22" t="s">
        <v>1</v>
      </c>
      <c r="O3" s="22" t="s">
        <v>1</v>
      </c>
      <c r="P3" s="22" t="s">
        <v>1</v>
      </c>
      <c r="Q3" s="22" t="s">
        <v>1</v>
      </c>
      <c r="R3" s="22" t="s">
        <v>1</v>
      </c>
      <c r="S3" s="22" t="s">
        <v>1</v>
      </c>
      <c r="T3" s="22" t="s">
        <v>1</v>
      </c>
      <c r="U3" s="22" t="s">
        <v>1</v>
      </c>
      <c r="V3" s="22" t="s">
        <v>1</v>
      </c>
      <c r="W3" s="22" t="s">
        <v>1</v>
      </c>
      <c r="X3" s="22" t="s">
        <v>1</v>
      </c>
      <c r="Y3" s="22" t="s">
        <v>1</v>
      </c>
      <c r="Z3" s="22" t="s">
        <v>1</v>
      </c>
      <c r="AA3" s="22" t="s">
        <v>1</v>
      </c>
      <c r="AB3" s="22" t="s">
        <v>1</v>
      </c>
      <c r="AC3" s="22" t="s">
        <v>1</v>
      </c>
      <c r="AD3" s="22" t="s">
        <v>1</v>
      </c>
      <c r="AE3" s="22" t="s">
        <v>1</v>
      </c>
      <c r="AF3" s="22" t="s">
        <v>1</v>
      </c>
      <c r="AG3" s="22" t="s">
        <v>1</v>
      </c>
      <c r="AH3" s="22" t="s">
        <v>1</v>
      </c>
      <c r="AI3" s="22" t="s">
        <v>1</v>
      </c>
      <c r="AJ3" s="22" t="s">
        <v>1</v>
      </c>
      <c r="AK3" s="22" t="s">
        <v>1</v>
      </c>
    </row>
    <row r="4" spans="1:46" ht="24.75" x14ac:dyDescent="0.55000000000000004">
      <c r="A4" s="22" t="s">
        <v>2</v>
      </c>
      <c r="B4" s="22" t="s">
        <v>2</v>
      </c>
      <c r="C4" s="22" t="s">
        <v>2</v>
      </c>
      <c r="D4" s="22" t="s">
        <v>2</v>
      </c>
      <c r="E4" s="22" t="s">
        <v>2</v>
      </c>
      <c r="F4" s="22" t="s">
        <v>2</v>
      </c>
      <c r="G4" s="22" t="s">
        <v>2</v>
      </c>
      <c r="H4" s="22" t="s">
        <v>2</v>
      </c>
      <c r="I4" s="22" t="s">
        <v>2</v>
      </c>
      <c r="J4" s="22" t="s">
        <v>2</v>
      </c>
      <c r="K4" s="22" t="s">
        <v>2</v>
      </c>
      <c r="L4" s="22" t="s">
        <v>2</v>
      </c>
      <c r="M4" s="22" t="s">
        <v>2</v>
      </c>
      <c r="N4" s="22" t="s">
        <v>2</v>
      </c>
      <c r="O4" s="22" t="s">
        <v>2</v>
      </c>
      <c r="P4" s="22" t="s">
        <v>2</v>
      </c>
      <c r="Q4" s="22" t="s">
        <v>2</v>
      </c>
      <c r="R4" s="22" t="s">
        <v>2</v>
      </c>
      <c r="S4" s="22" t="s">
        <v>2</v>
      </c>
      <c r="T4" s="22" t="s">
        <v>2</v>
      </c>
      <c r="U4" s="22" t="s">
        <v>2</v>
      </c>
      <c r="V4" s="22" t="s">
        <v>2</v>
      </c>
      <c r="W4" s="22" t="s">
        <v>2</v>
      </c>
      <c r="X4" s="22" t="s">
        <v>2</v>
      </c>
      <c r="Y4" s="22" t="s">
        <v>2</v>
      </c>
      <c r="Z4" s="22" t="s">
        <v>2</v>
      </c>
      <c r="AA4" s="22" t="s">
        <v>2</v>
      </c>
      <c r="AB4" s="22" t="s">
        <v>2</v>
      </c>
      <c r="AC4" s="22" t="s">
        <v>2</v>
      </c>
      <c r="AD4" s="22" t="s">
        <v>2</v>
      </c>
      <c r="AE4" s="22" t="s">
        <v>2</v>
      </c>
      <c r="AF4" s="22" t="s">
        <v>2</v>
      </c>
      <c r="AG4" s="22" t="s">
        <v>2</v>
      </c>
      <c r="AH4" s="22" t="s">
        <v>2</v>
      </c>
      <c r="AI4" s="22" t="s">
        <v>2</v>
      </c>
      <c r="AJ4" s="22" t="s">
        <v>2</v>
      </c>
      <c r="AK4" s="22" t="s">
        <v>2</v>
      </c>
    </row>
    <row r="6" spans="1:46" ht="24.75" x14ac:dyDescent="0.55000000000000004">
      <c r="A6" s="21" t="s">
        <v>115</v>
      </c>
      <c r="B6" s="21" t="s">
        <v>115</v>
      </c>
      <c r="C6" s="21" t="s">
        <v>115</v>
      </c>
      <c r="D6" s="21" t="s">
        <v>115</v>
      </c>
      <c r="E6" s="21" t="s">
        <v>115</v>
      </c>
      <c r="F6" s="21" t="s">
        <v>115</v>
      </c>
      <c r="G6" s="21" t="s">
        <v>115</v>
      </c>
      <c r="H6" s="21" t="s">
        <v>115</v>
      </c>
      <c r="I6" s="21" t="s">
        <v>115</v>
      </c>
      <c r="J6" s="21" t="s">
        <v>115</v>
      </c>
      <c r="K6" s="21" t="s">
        <v>115</v>
      </c>
      <c r="L6" s="21" t="s">
        <v>115</v>
      </c>
      <c r="M6" s="21" t="s">
        <v>115</v>
      </c>
      <c r="O6" s="21" t="s">
        <v>236</v>
      </c>
      <c r="P6" s="21" t="s">
        <v>4</v>
      </c>
      <c r="Q6" s="21" t="s">
        <v>4</v>
      </c>
      <c r="R6" s="21" t="s">
        <v>4</v>
      </c>
      <c r="S6" s="21" t="s">
        <v>4</v>
      </c>
      <c r="U6" s="21" t="s">
        <v>5</v>
      </c>
      <c r="V6" s="21" t="s">
        <v>5</v>
      </c>
      <c r="W6" s="21" t="s">
        <v>5</v>
      </c>
      <c r="X6" s="21" t="s">
        <v>5</v>
      </c>
      <c r="Y6" s="21" t="s">
        <v>5</v>
      </c>
      <c r="Z6" s="21" t="s">
        <v>5</v>
      </c>
      <c r="AA6" s="21" t="s">
        <v>5</v>
      </c>
      <c r="AC6" s="21" t="s">
        <v>6</v>
      </c>
      <c r="AD6" s="21" t="s">
        <v>6</v>
      </c>
      <c r="AE6" s="21" t="s">
        <v>6</v>
      </c>
      <c r="AF6" s="21" t="s">
        <v>6</v>
      </c>
      <c r="AG6" s="21" t="s">
        <v>6</v>
      </c>
      <c r="AH6" s="21" t="s">
        <v>6</v>
      </c>
      <c r="AI6" s="21" t="s">
        <v>6</v>
      </c>
      <c r="AJ6" s="21" t="s">
        <v>6</v>
      </c>
      <c r="AK6" s="21" t="s">
        <v>6</v>
      </c>
    </row>
    <row r="7" spans="1:46" ht="24.75" x14ac:dyDescent="0.55000000000000004">
      <c r="A7" s="21" t="s">
        <v>116</v>
      </c>
      <c r="C7" s="21" t="s">
        <v>117</v>
      </c>
      <c r="E7" s="21" t="s">
        <v>118</v>
      </c>
      <c r="G7" s="21" t="s">
        <v>119</v>
      </c>
      <c r="I7" s="21" t="s">
        <v>120</v>
      </c>
      <c r="K7" s="21" t="s">
        <v>121</v>
      </c>
      <c r="M7" s="21" t="s">
        <v>114</v>
      </c>
      <c r="O7" s="21" t="s">
        <v>7</v>
      </c>
      <c r="Q7" s="21" t="s">
        <v>8</v>
      </c>
      <c r="S7" s="21" t="s">
        <v>9</v>
      </c>
      <c r="U7" s="21" t="s">
        <v>10</v>
      </c>
      <c r="V7" s="21" t="s">
        <v>10</v>
      </c>
      <c r="W7" s="21" t="s">
        <v>10</v>
      </c>
      <c r="Y7" s="21" t="s">
        <v>11</v>
      </c>
      <c r="Z7" s="21" t="s">
        <v>11</v>
      </c>
      <c r="AA7" s="21" t="s">
        <v>11</v>
      </c>
      <c r="AC7" s="21" t="s">
        <v>7</v>
      </c>
      <c r="AE7" s="21" t="s">
        <v>122</v>
      </c>
      <c r="AG7" s="21" t="s">
        <v>8</v>
      </c>
      <c r="AI7" s="21" t="s">
        <v>9</v>
      </c>
      <c r="AK7" s="21" t="s">
        <v>13</v>
      </c>
    </row>
    <row r="8" spans="1:46" ht="24.75" x14ac:dyDescent="0.55000000000000004">
      <c r="A8" s="21" t="s">
        <v>116</v>
      </c>
      <c r="C8" s="21" t="s">
        <v>117</v>
      </c>
      <c r="E8" s="21" t="s">
        <v>118</v>
      </c>
      <c r="G8" s="21" t="s">
        <v>119</v>
      </c>
      <c r="I8" s="21" t="s">
        <v>120</v>
      </c>
      <c r="K8" s="21" t="s">
        <v>121</v>
      </c>
      <c r="M8" s="21" t="s">
        <v>114</v>
      </c>
      <c r="O8" s="21" t="s">
        <v>7</v>
      </c>
      <c r="Q8" s="21" t="s">
        <v>8</v>
      </c>
      <c r="S8" s="21" t="s">
        <v>9</v>
      </c>
      <c r="U8" s="21" t="s">
        <v>7</v>
      </c>
      <c r="W8" s="21" t="s">
        <v>8</v>
      </c>
      <c r="Y8" s="21" t="s">
        <v>7</v>
      </c>
      <c r="AA8" s="21" t="s">
        <v>14</v>
      </c>
      <c r="AC8" s="21" t="s">
        <v>7</v>
      </c>
      <c r="AE8" s="21" t="s">
        <v>122</v>
      </c>
      <c r="AG8" s="21" t="s">
        <v>8</v>
      </c>
      <c r="AI8" s="21" t="s">
        <v>9</v>
      </c>
      <c r="AK8" s="21" t="s">
        <v>13</v>
      </c>
    </row>
    <row r="9" spans="1:46" x14ac:dyDescent="0.55000000000000004">
      <c r="A9" s="9" t="s">
        <v>123</v>
      </c>
      <c r="B9" s="5"/>
      <c r="C9" s="5" t="s">
        <v>124</v>
      </c>
      <c r="D9" s="5"/>
      <c r="E9" s="5" t="s">
        <v>124</v>
      </c>
      <c r="F9" s="5"/>
      <c r="G9" s="5" t="s">
        <v>125</v>
      </c>
      <c r="H9" s="5"/>
      <c r="I9" s="5" t="s">
        <v>126</v>
      </c>
      <c r="J9" s="5"/>
      <c r="K9" s="4">
        <v>0</v>
      </c>
      <c r="L9" s="5"/>
      <c r="M9" s="4">
        <v>0</v>
      </c>
      <c r="N9" s="5"/>
      <c r="O9" s="4">
        <v>400</v>
      </c>
      <c r="P9" s="5"/>
      <c r="Q9" s="4">
        <v>248845095</v>
      </c>
      <c r="R9" s="5"/>
      <c r="S9" s="4">
        <v>339934375</v>
      </c>
      <c r="T9" s="5"/>
      <c r="U9" s="4">
        <v>0</v>
      </c>
      <c r="V9" s="5"/>
      <c r="W9" s="4">
        <v>0</v>
      </c>
      <c r="X9" s="5"/>
      <c r="Y9" s="4">
        <v>0</v>
      </c>
      <c r="Z9" s="5"/>
      <c r="AA9" s="4">
        <v>0</v>
      </c>
      <c r="AB9" s="5"/>
      <c r="AC9" s="4">
        <v>400</v>
      </c>
      <c r="AD9" s="5"/>
      <c r="AE9" s="4">
        <v>864840</v>
      </c>
      <c r="AF9" s="5"/>
      <c r="AG9" s="4">
        <v>248845095</v>
      </c>
      <c r="AH9" s="5"/>
      <c r="AI9" s="4">
        <v>345873299</v>
      </c>
      <c r="AJ9" s="5"/>
      <c r="AK9" s="10">
        <f>AI9/سهام!$Y$64</f>
        <v>9.3315857194398413E-5</v>
      </c>
      <c r="AL9" s="5"/>
      <c r="AM9" s="5"/>
      <c r="AN9" s="5"/>
      <c r="AO9" s="5"/>
      <c r="AP9" s="5"/>
      <c r="AQ9" s="5"/>
      <c r="AR9" s="5"/>
      <c r="AS9" s="5"/>
      <c r="AT9" s="5"/>
    </row>
    <row r="10" spans="1:46" x14ac:dyDescent="0.55000000000000004">
      <c r="A10" s="9" t="s">
        <v>128</v>
      </c>
      <c r="B10" s="5"/>
      <c r="C10" s="5" t="s">
        <v>124</v>
      </c>
      <c r="D10" s="5"/>
      <c r="E10" s="5" t="s">
        <v>124</v>
      </c>
      <c r="F10" s="5"/>
      <c r="G10" s="5" t="s">
        <v>129</v>
      </c>
      <c r="H10" s="5"/>
      <c r="I10" s="5" t="s">
        <v>130</v>
      </c>
      <c r="J10" s="5"/>
      <c r="K10" s="4">
        <v>0</v>
      </c>
      <c r="L10" s="5"/>
      <c r="M10" s="4">
        <v>0</v>
      </c>
      <c r="N10" s="5"/>
      <c r="O10" s="4">
        <v>19400</v>
      </c>
      <c r="P10" s="5"/>
      <c r="Q10" s="4">
        <v>13098813721</v>
      </c>
      <c r="R10" s="5"/>
      <c r="S10" s="4">
        <v>14916477898</v>
      </c>
      <c r="T10" s="5"/>
      <c r="U10" s="4">
        <v>0</v>
      </c>
      <c r="V10" s="5"/>
      <c r="W10" s="4">
        <v>0</v>
      </c>
      <c r="X10" s="5"/>
      <c r="Y10" s="4">
        <v>0</v>
      </c>
      <c r="Z10" s="5"/>
      <c r="AA10" s="4">
        <v>0</v>
      </c>
      <c r="AB10" s="5"/>
      <c r="AC10" s="4">
        <v>19400</v>
      </c>
      <c r="AD10" s="5"/>
      <c r="AE10" s="4">
        <v>787930</v>
      </c>
      <c r="AF10" s="5"/>
      <c r="AG10" s="4">
        <v>13098813721</v>
      </c>
      <c r="AH10" s="5"/>
      <c r="AI10" s="4">
        <v>15283071441</v>
      </c>
      <c r="AJ10" s="5"/>
      <c r="AK10" s="10">
        <f>AI10/سهام!$Y$64</f>
        <v>4.1233391424070143E-3</v>
      </c>
      <c r="AL10" s="5"/>
      <c r="AM10" s="5"/>
      <c r="AN10" s="5"/>
      <c r="AO10" s="5"/>
      <c r="AP10" s="5"/>
      <c r="AQ10" s="5"/>
      <c r="AR10" s="5"/>
      <c r="AS10" s="5"/>
      <c r="AT10" s="5"/>
    </row>
    <row r="11" spans="1:46" x14ac:dyDescent="0.55000000000000004">
      <c r="A11" s="9" t="s">
        <v>131</v>
      </c>
      <c r="B11" s="5"/>
      <c r="C11" s="5" t="s">
        <v>124</v>
      </c>
      <c r="D11" s="5"/>
      <c r="E11" s="5" t="s">
        <v>124</v>
      </c>
      <c r="F11" s="5"/>
      <c r="G11" s="5" t="s">
        <v>132</v>
      </c>
      <c r="H11" s="5"/>
      <c r="I11" s="5" t="s">
        <v>133</v>
      </c>
      <c r="J11" s="5"/>
      <c r="K11" s="4">
        <v>0</v>
      </c>
      <c r="L11" s="5"/>
      <c r="M11" s="4">
        <v>0</v>
      </c>
      <c r="N11" s="5"/>
      <c r="O11" s="4">
        <v>23980</v>
      </c>
      <c r="P11" s="5"/>
      <c r="Q11" s="4">
        <v>12950683754</v>
      </c>
      <c r="R11" s="5"/>
      <c r="S11" s="4">
        <v>17714891193</v>
      </c>
      <c r="T11" s="5"/>
      <c r="U11" s="4">
        <v>0</v>
      </c>
      <c r="V11" s="5"/>
      <c r="W11" s="4">
        <v>0</v>
      </c>
      <c r="X11" s="5"/>
      <c r="Y11" s="4">
        <v>0</v>
      </c>
      <c r="Z11" s="5"/>
      <c r="AA11" s="4">
        <v>0</v>
      </c>
      <c r="AB11" s="5"/>
      <c r="AC11" s="4">
        <v>23980</v>
      </c>
      <c r="AD11" s="5"/>
      <c r="AE11" s="4">
        <v>753350</v>
      </c>
      <c r="AF11" s="5"/>
      <c r="AG11" s="4">
        <v>12950683754</v>
      </c>
      <c r="AH11" s="5"/>
      <c r="AI11" s="4">
        <v>18062058658</v>
      </c>
      <c r="AJ11" s="5"/>
      <c r="AK11" s="10">
        <f>AI11/سهام!$Y$64</f>
        <v>4.8731037962163578E-3</v>
      </c>
      <c r="AL11" s="5"/>
      <c r="AM11" s="5"/>
      <c r="AN11" s="5"/>
      <c r="AO11" s="5"/>
      <c r="AP11" s="5"/>
      <c r="AQ11" s="5"/>
      <c r="AR11" s="5"/>
      <c r="AS11" s="5"/>
      <c r="AT11" s="5"/>
    </row>
    <row r="12" spans="1:46" x14ac:dyDescent="0.55000000000000004">
      <c r="A12" s="9" t="s">
        <v>134</v>
      </c>
      <c r="B12" s="5"/>
      <c r="C12" s="5" t="s">
        <v>124</v>
      </c>
      <c r="D12" s="5"/>
      <c r="E12" s="5" t="s">
        <v>124</v>
      </c>
      <c r="F12" s="5"/>
      <c r="G12" s="5" t="s">
        <v>135</v>
      </c>
      <c r="H12" s="5"/>
      <c r="I12" s="5" t="s">
        <v>136</v>
      </c>
      <c r="J12" s="5"/>
      <c r="K12" s="4">
        <v>0</v>
      </c>
      <c r="L12" s="5"/>
      <c r="M12" s="4">
        <v>0</v>
      </c>
      <c r="N12" s="5"/>
      <c r="O12" s="4">
        <v>17338</v>
      </c>
      <c r="P12" s="5"/>
      <c r="Q12" s="4">
        <v>10924088733</v>
      </c>
      <c r="R12" s="5"/>
      <c r="S12" s="4">
        <v>14900870147</v>
      </c>
      <c r="T12" s="5"/>
      <c r="U12" s="4">
        <v>0</v>
      </c>
      <c r="V12" s="5"/>
      <c r="W12" s="4">
        <v>0</v>
      </c>
      <c r="X12" s="5"/>
      <c r="Y12" s="4">
        <v>0</v>
      </c>
      <c r="Z12" s="5"/>
      <c r="AA12" s="4">
        <v>0</v>
      </c>
      <c r="AB12" s="5"/>
      <c r="AC12" s="4">
        <v>17338</v>
      </c>
      <c r="AD12" s="5"/>
      <c r="AE12" s="4">
        <v>872540</v>
      </c>
      <c r="AF12" s="5"/>
      <c r="AG12" s="4">
        <v>10924088733</v>
      </c>
      <c r="AH12" s="5"/>
      <c r="AI12" s="4">
        <v>15125356552</v>
      </c>
      <c r="AJ12" s="5"/>
      <c r="AK12" s="10">
        <f>AI12/سهام!$Y$64</f>
        <v>4.0807880113948617E-3</v>
      </c>
      <c r="AL12" s="5"/>
      <c r="AM12" s="5"/>
      <c r="AN12" s="5"/>
      <c r="AO12" s="5"/>
      <c r="AP12" s="5"/>
      <c r="AQ12" s="5"/>
      <c r="AR12" s="5"/>
      <c r="AS12" s="5"/>
      <c r="AT12" s="5"/>
    </row>
    <row r="13" spans="1:46" x14ac:dyDescent="0.55000000000000004">
      <c r="A13" s="9" t="s">
        <v>137</v>
      </c>
      <c r="B13" s="5"/>
      <c r="C13" s="5" t="s">
        <v>124</v>
      </c>
      <c r="D13" s="5"/>
      <c r="E13" s="5" t="s">
        <v>124</v>
      </c>
      <c r="F13" s="5"/>
      <c r="G13" s="5" t="s">
        <v>138</v>
      </c>
      <c r="H13" s="5"/>
      <c r="I13" s="5" t="s">
        <v>139</v>
      </c>
      <c r="J13" s="5"/>
      <c r="K13" s="4">
        <v>0</v>
      </c>
      <c r="L13" s="5"/>
      <c r="M13" s="4">
        <v>0</v>
      </c>
      <c r="N13" s="5"/>
      <c r="O13" s="4">
        <v>90132</v>
      </c>
      <c r="P13" s="5"/>
      <c r="Q13" s="4">
        <v>56067122101</v>
      </c>
      <c r="R13" s="5"/>
      <c r="S13" s="4">
        <v>81007673457</v>
      </c>
      <c r="T13" s="5"/>
      <c r="U13" s="4">
        <v>0</v>
      </c>
      <c r="V13" s="5"/>
      <c r="W13" s="4">
        <v>0</v>
      </c>
      <c r="X13" s="5"/>
      <c r="Y13" s="4">
        <v>0</v>
      </c>
      <c r="Z13" s="5"/>
      <c r="AA13" s="4">
        <v>0</v>
      </c>
      <c r="AB13" s="5"/>
      <c r="AC13" s="4">
        <v>90132</v>
      </c>
      <c r="AD13" s="5"/>
      <c r="AE13" s="4">
        <v>919430</v>
      </c>
      <c r="AF13" s="5"/>
      <c r="AG13" s="4">
        <v>56067122101</v>
      </c>
      <c r="AH13" s="5"/>
      <c r="AI13" s="4">
        <v>82855044560</v>
      </c>
      <c r="AJ13" s="5"/>
      <c r="AK13" s="10">
        <f>AI13/سهام!$Y$64</f>
        <v>2.2354109231185484E-2</v>
      </c>
      <c r="AL13" s="5"/>
      <c r="AM13" s="5"/>
      <c r="AN13" s="5"/>
      <c r="AO13" s="5"/>
      <c r="AP13" s="5"/>
      <c r="AQ13" s="5"/>
      <c r="AR13" s="5"/>
      <c r="AS13" s="5"/>
      <c r="AT13" s="5"/>
    </row>
    <row r="14" spans="1:46" x14ac:dyDescent="0.55000000000000004">
      <c r="A14" s="9" t="s">
        <v>140</v>
      </c>
      <c r="B14" s="5"/>
      <c r="C14" s="5" t="s">
        <v>124</v>
      </c>
      <c r="D14" s="5"/>
      <c r="E14" s="5" t="s">
        <v>124</v>
      </c>
      <c r="F14" s="5"/>
      <c r="G14" s="5" t="s">
        <v>138</v>
      </c>
      <c r="H14" s="5"/>
      <c r="I14" s="5" t="s">
        <v>141</v>
      </c>
      <c r="J14" s="5"/>
      <c r="K14" s="4">
        <v>0</v>
      </c>
      <c r="L14" s="5"/>
      <c r="M14" s="4">
        <v>0</v>
      </c>
      <c r="N14" s="5"/>
      <c r="O14" s="4">
        <v>6825</v>
      </c>
      <c r="P14" s="5"/>
      <c r="Q14" s="4">
        <v>4154829210</v>
      </c>
      <c r="R14" s="5"/>
      <c r="S14" s="4">
        <v>5879422411</v>
      </c>
      <c r="T14" s="5"/>
      <c r="U14" s="4">
        <v>0</v>
      </c>
      <c r="V14" s="5"/>
      <c r="W14" s="4">
        <v>0</v>
      </c>
      <c r="X14" s="5"/>
      <c r="Y14" s="4">
        <v>0</v>
      </c>
      <c r="Z14" s="5"/>
      <c r="AA14" s="4">
        <v>0</v>
      </c>
      <c r="AB14" s="5"/>
      <c r="AC14" s="4">
        <v>6825</v>
      </c>
      <c r="AD14" s="5"/>
      <c r="AE14" s="4">
        <v>877540</v>
      </c>
      <c r="AF14" s="5"/>
      <c r="AG14" s="4">
        <v>4154829210</v>
      </c>
      <c r="AH14" s="5"/>
      <c r="AI14" s="4">
        <v>5988124955</v>
      </c>
      <c r="AJ14" s="5"/>
      <c r="AK14" s="10">
        <f>AI14/سهام!$Y$64</f>
        <v>1.6155829743972037E-3</v>
      </c>
      <c r="AL14" s="5"/>
      <c r="AM14" s="5"/>
      <c r="AN14" s="5"/>
      <c r="AO14" s="5"/>
      <c r="AP14" s="5"/>
      <c r="AQ14" s="5"/>
      <c r="AR14" s="5"/>
      <c r="AS14" s="5"/>
      <c r="AT14" s="5"/>
    </row>
    <row r="15" spans="1:46" x14ac:dyDescent="0.55000000000000004">
      <c r="A15" s="9" t="s">
        <v>142</v>
      </c>
      <c r="B15" s="5"/>
      <c r="C15" s="5" t="s">
        <v>124</v>
      </c>
      <c r="D15" s="5"/>
      <c r="E15" s="5" t="s">
        <v>124</v>
      </c>
      <c r="F15" s="5"/>
      <c r="G15" s="5" t="s">
        <v>138</v>
      </c>
      <c r="H15" s="5"/>
      <c r="I15" s="5" t="s">
        <v>143</v>
      </c>
      <c r="J15" s="5"/>
      <c r="K15" s="4">
        <v>0</v>
      </c>
      <c r="L15" s="5"/>
      <c r="M15" s="4">
        <v>0</v>
      </c>
      <c r="N15" s="5"/>
      <c r="O15" s="4">
        <v>14300</v>
      </c>
      <c r="P15" s="5"/>
      <c r="Q15" s="4">
        <v>9904118776</v>
      </c>
      <c r="R15" s="5"/>
      <c r="S15" s="4">
        <v>14106394752</v>
      </c>
      <c r="T15" s="5"/>
      <c r="U15" s="4">
        <v>0</v>
      </c>
      <c r="V15" s="5"/>
      <c r="W15" s="4">
        <v>0</v>
      </c>
      <c r="X15" s="5"/>
      <c r="Y15" s="4">
        <v>14300</v>
      </c>
      <c r="Z15" s="5"/>
      <c r="AA15" s="4">
        <v>14299166751</v>
      </c>
      <c r="AB15" s="5"/>
      <c r="AC15" s="4">
        <v>0</v>
      </c>
      <c r="AD15" s="5"/>
      <c r="AE15" s="4">
        <v>0</v>
      </c>
      <c r="AF15" s="5"/>
      <c r="AG15" s="4">
        <v>0</v>
      </c>
      <c r="AH15" s="5"/>
      <c r="AI15" s="4">
        <v>0</v>
      </c>
      <c r="AJ15" s="5"/>
      <c r="AK15" s="10">
        <f>AI15/سهام!$Y$64</f>
        <v>0</v>
      </c>
      <c r="AL15" s="5"/>
      <c r="AM15" s="5"/>
      <c r="AN15" s="5"/>
      <c r="AO15" s="5"/>
      <c r="AP15" s="5"/>
      <c r="AQ15" s="5"/>
      <c r="AR15" s="5"/>
      <c r="AS15" s="5"/>
      <c r="AT15" s="5"/>
    </row>
    <row r="16" spans="1:46" x14ac:dyDescent="0.55000000000000004">
      <c r="A16" s="9" t="s">
        <v>144</v>
      </c>
      <c r="B16" s="5"/>
      <c r="C16" s="5" t="s">
        <v>124</v>
      </c>
      <c r="D16" s="5"/>
      <c r="E16" s="5" t="s">
        <v>124</v>
      </c>
      <c r="F16" s="5"/>
      <c r="G16" s="5" t="s">
        <v>145</v>
      </c>
      <c r="H16" s="5"/>
      <c r="I16" s="5" t="s">
        <v>146</v>
      </c>
      <c r="J16" s="5"/>
      <c r="K16" s="4">
        <v>0</v>
      </c>
      <c r="L16" s="5"/>
      <c r="M16" s="4">
        <v>0</v>
      </c>
      <c r="N16" s="5"/>
      <c r="O16" s="4">
        <v>121041</v>
      </c>
      <c r="P16" s="5"/>
      <c r="Q16" s="4">
        <v>84688649423</v>
      </c>
      <c r="R16" s="5"/>
      <c r="S16" s="4">
        <v>116247279730</v>
      </c>
      <c r="T16" s="5"/>
      <c r="U16" s="4">
        <v>0</v>
      </c>
      <c r="V16" s="5"/>
      <c r="W16" s="4">
        <v>0</v>
      </c>
      <c r="X16" s="5"/>
      <c r="Y16" s="4">
        <v>10342</v>
      </c>
      <c r="Z16" s="5"/>
      <c r="AA16" s="4">
        <v>9978221121</v>
      </c>
      <c r="AB16" s="5"/>
      <c r="AC16" s="4">
        <v>110699</v>
      </c>
      <c r="AD16" s="5"/>
      <c r="AE16" s="4">
        <v>983790</v>
      </c>
      <c r="AF16" s="5"/>
      <c r="AG16" s="4">
        <v>77452671429</v>
      </c>
      <c r="AH16" s="5"/>
      <c r="AI16" s="4">
        <v>108884830256</v>
      </c>
      <c r="AJ16" s="5"/>
      <c r="AK16" s="10">
        <f>AI16/سهام!$Y$64</f>
        <v>2.937688830037501E-2</v>
      </c>
      <c r="AL16" s="5"/>
      <c r="AM16" s="5"/>
      <c r="AN16" s="5"/>
      <c r="AO16" s="5"/>
      <c r="AP16" s="5"/>
      <c r="AQ16" s="5"/>
      <c r="AR16" s="5"/>
      <c r="AS16" s="5"/>
      <c r="AT16" s="5"/>
    </row>
    <row r="17" spans="1:46" x14ac:dyDescent="0.55000000000000004">
      <c r="A17" s="9" t="s">
        <v>147</v>
      </c>
      <c r="B17" s="5"/>
      <c r="C17" s="5" t="s">
        <v>124</v>
      </c>
      <c r="D17" s="5"/>
      <c r="E17" s="5" t="s">
        <v>124</v>
      </c>
      <c r="F17" s="5"/>
      <c r="G17" s="5" t="s">
        <v>138</v>
      </c>
      <c r="H17" s="5"/>
      <c r="I17" s="5" t="s">
        <v>141</v>
      </c>
      <c r="J17" s="5"/>
      <c r="K17" s="4">
        <v>0</v>
      </c>
      <c r="L17" s="5"/>
      <c r="M17" s="4">
        <v>0</v>
      </c>
      <c r="N17" s="5"/>
      <c r="O17" s="4">
        <v>16</v>
      </c>
      <c r="P17" s="5"/>
      <c r="Q17" s="4">
        <v>10221039</v>
      </c>
      <c r="R17" s="5"/>
      <c r="S17" s="4">
        <v>14983843</v>
      </c>
      <c r="T17" s="5"/>
      <c r="U17" s="4">
        <v>0</v>
      </c>
      <c r="V17" s="5"/>
      <c r="W17" s="4">
        <v>0</v>
      </c>
      <c r="X17" s="5"/>
      <c r="Y17" s="4">
        <v>0</v>
      </c>
      <c r="Z17" s="5"/>
      <c r="AA17" s="4">
        <v>0</v>
      </c>
      <c r="AB17" s="5"/>
      <c r="AC17" s="4">
        <v>16</v>
      </c>
      <c r="AD17" s="5"/>
      <c r="AE17" s="4">
        <v>958710</v>
      </c>
      <c r="AF17" s="5"/>
      <c r="AG17" s="4">
        <v>10221039</v>
      </c>
      <c r="AH17" s="5"/>
      <c r="AI17" s="4">
        <v>15336579</v>
      </c>
      <c r="AJ17" s="5"/>
      <c r="AK17" s="10">
        <f>AI17/سهام!$Y$64</f>
        <v>4.1377753644250221E-6</v>
      </c>
      <c r="AL17" s="5"/>
      <c r="AM17" s="5"/>
      <c r="AN17" s="5"/>
      <c r="AO17" s="5"/>
      <c r="AP17" s="5"/>
      <c r="AQ17" s="5"/>
      <c r="AR17" s="5"/>
      <c r="AS17" s="5"/>
      <c r="AT17" s="5"/>
    </row>
    <row r="18" spans="1:46" x14ac:dyDescent="0.55000000000000004">
      <c r="A18" s="9" t="s">
        <v>148</v>
      </c>
      <c r="B18" s="5"/>
      <c r="C18" s="5" t="s">
        <v>124</v>
      </c>
      <c r="D18" s="5"/>
      <c r="E18" s="5" t="s">
        <v>124</v>
      </c>
      <c r="F18" s="5"/>
      <c r="G18" s="5" t="s">
        <v>138</v>
      </c>
      <c r="H18" s="5"/>
      <c r="I18" s="5" t="s">
        <v>149</v>
      </c>
      <c r="J18" s="5"/>
      <c r="K18" s="4">
        <v>0</v>
      </c>
      <c r="L18" s="5"/>
      <c r="M18" s="4">
        <v>0</v>
      </c>
      <c r="N18" s="5"/>
      <c r="O18" s="4">
        <v>197327</v>
      </c>
      <c r="P18" s="5"/>
      <c r="Q18" s="4">
        <v>155716108498</v>
      </c>
      <c r="R18" s="5"/>
      <c r="S18" s="4">
        <v>181440856703</v>
      </c>
      <c r="T18" s="5"/>
      <c r="U18" s="4">
        <v>0</v>
      </c>
      <c r="V18" s="5"/>
      <c r="W18" s="4">
        <v>0</v>
      </c>
      <c r="X18" s="5"/>
      <c r="Y18" s="4">
        <v>0</v>
      </c>
      <c r="Z18" s="5"/>
      <c r="AA18" s="4">
        <v>0</v>
      </c>
      <c r="AB18" s="5"/>
      <c r="AC18" s="4">
        <v>197327</v>
      </c>
      <c r="AD18" s="5"/>
      <c r="AE18" s="4">
        <v>939420</v>
      </c>
      <c r="AF18" s="5"/>
      <c r="AG18" s="4">
        <v>155716108498</v>
      </c>
      <c r="AH18" s="5"/>
      <c r="AI18" s="4">
        <v>185339331496</v>
      </c>
      <c r="AJ18" s="5"/>
      <c r="AK18" s="10">
        <f>AI18/سهام!$Y$64</f>
        <v>5.0004144987167695E-2</v>
      </c>
      <c r="AL18" s="5"/>
      <c r="AM18" s="5"/>
      <c r="AN18" s="5"/>
      <c r="AO18" s="5"/>
      <c r="AP18" s="5"/>
      <c r="AQ18" s="5"/>
      <c r="AR18" s="5"/>
      <c r="AS18" s="5"/>
      <c r="AT18" s="5"/>
    </row>
    <row r="19" spans="1:46" x14ac:dyDescent="0.55000000000000004">
      <c r="A19" s="9" t="s">
        <v>150</v>
      </c>
      <c r="B19" s="5"/>
      <c r="C19" s="5" t="s">
        <v>124</v>
      </c>
      <c r="D19" s="5"/>
      <c r="E19" s="5" t="s">
        <v>124</v>
      </c>
      <c r="F19" s="5"/>
      <c r="G19" s="5" t="s">
        <v>151</v>
      </c>
      <c r="H19" s="5"/>
      <c r="I19" s="5" t="s">
        <v>152</v>
      </c>
      <c r="J19" s="5"/>
      <c r="K19" s="4">
        <v>0</v>
      </c>
      <c r="L19" s="5"/>
      <c r="M19" s="4">
        <v>0</v>
      </c>
      <c r="N19" s="5"/>
      <c r="O19" s="4">
        <v>26700</v>
      </c>
      <c r="P19" s="5"/>
      <c r="Q19" s="4">
        <v>21017509732</v>
      </c>
      <c r="R19" s="5"/>
      <c r="S19" s="4">
        <v>24203968235</v>
      </c>
      <c r="T19" s="5"/>
      <c r="U19" s="4">
        <v>0</v>
      </c>
      <c r="V19" s="5"/>
      <c r="W19" s="4">
        <v>0</v>
      </c>
      <c r="X19" s="5"/>
      <c r="Y19" s="4">
        <v>0</v>
      </c>
      <c r="Z19" s="5"/>
      <c r="AA19" s="4">
        <v>0</v>
      </c>
      <c r="AB19" s="5"/>
      <c r="AC19" s="4">
        <v>26700</v>
      </c>
      <c r="AD19" s="5"/>
      <c r="AE19" s="4">
        <v>925000</v>
      </c>
      <c r="AF19" s="5"/>
      <c r="AG19" s="4">
        <v>21017509732</v>
      </c>
      <c r="AH19" s="5"/>
      <c r="AI19" s="4">
        <v>24693023578</v>
      </c>
      <c r="AJ19" s="5"/>
      <c r="AK19" s="10">
        <f>AI19/سهام!$Y$64</f>
        <v>6.6621235827243226E-3</v>
      </c>
      <c r="AL19" s="5"/>
      <c r="AM19" s="5"/>
      <c r="AN19" s="5"/>
      <c r="AO19" s="5"/>
      <c r="AP19" s="5"/>
      <c r="AQ19" s="5"/>
      <c r="AR19" s="5"/>
      <c r="AS19" s="5"/>
      <c r="AT19" s="5"/>
    </row>
    <row r="20" spans="1:46" x14ac:dyDescent="0.55000000000000004">
      <c r="A20" s="9" t="s">
        <v>153</v>
      </c>
      <c r="B20" s="5"/>
      <c r="C20" s="5" t="s">
        <v>124</v>
      </c>
      <c r="D20" s="5"/>
      <c r="E20" s="5" t="s">
        <v>124</v>
      </c>
      <c r="F20" s="5"/>
      <c r="G20" s="5" t="s">
        <v>151</v>
      </c>
      <c r="H20" s="5"/>
      <c r="I20" s="5" t="s">
        <v>154</v>
      </c>
      <c r="J20" s="5"/>
      <c r="K20" s="4">
        <v>0</v>
      </c>
      <c r="L20" s="5"/>
      <c r="M20" s="4">
        <v>0</v>
      </c>
      <c r="N20" s="5"/>
      <c r="O20" s="4">
        <v>162683</v>
      </c>
      <c r="P20" s="5"/>
      <c r="Q20" s="4">
        <v>100958601857</v>
      </c>
      <c r="R20" s="5"/>
      <c r="S20" s="4">
        <v>115318088147</v>
      </c>
      <c r="T20" s="5"/>
      <c r="U20" s="4">
        <v>0</v>
      </c>
      <c r="V20" s="5"/>
      <c r="W20" s="4">
        <v>0</v>
      </c>
      <c r="X20" s="5"/>
      <c r="Y20" s="4">
        <v>42055</v>
      </c>
      <c r="Z20" s="5"/>
      <c r="AA20" s="4">
        <v>29994917238</v>
      </c>
      <c r="AB20" s="5"/>
      <c r="AC20" s="4">
        <v>120628</v>
      </c>
      <c r="AD20" s="5"/>
      <c r="AE20" s="4">
        <v>723880</v>
      </c>
      <c r="AF20" s="5"/>
      <c r="AG20" s="4">
        <v>74859906842</v>
      </c>
      <c r="AH20" s="5"/>
      <c r="AI20" s="4">
        <v>87304369854</v>
      </c>
      <c r="AJ20" s="5"/>
      <c r="AK20" s="10">
        <f>AI20/سهام!$Y$64</f>
        <v>2.3554527433303853E-2</v>
      </c>
      <c r="AL20" s="5"/>
      <c r="AM20" s="5"/>
      <c r="AN20" s="5"/>
      <c r="AO20" s="5"/>
      <c r="AP20" s="5"/>
      <c r="AQ20" s="5"/>
      <c r="AR20" s="5"/>
      <c r="AS20" s="5"/>
      <c r="AT20" s="5"/>
    </row>
    <row r="21" spans="1:46" x14ac:dyDescent="0.55000000000000004">
      <c r="A21" s="9" t="s">
        <v>155</v>
      </c>
      <c r="B21" s="5"/>
      <c r="C21" s="5" t="s">
        <v>124</v>
      </c>
      <c r="D21" s="5"/>
      <c r="E21" s="5" t="s">
        <v>124</v>
      </c>
      <c r="F21" s="5"/>
      <c r="G21" s="5" t="s">
        <v>156</v>
      </c>
      <c r="H21" s="5"/>
      <c r="I21" s="5" t="s">
        <v>157</v>
      </c>
      <c r="J21" s="5"/>
      <c r="K21" s="4">
        <v>0</v>
      </c>
      <c r="L21" s="5"/>
      <c r="M21" s="4">
        <v>0</v>
      </c>
      <c r="N21" s="5"/>
      <c r="O21" s="4">
        <v>112600</v>
      </c>
      <c r="P21" s="5"/>
      <c r="Q21" s="4">
        <v>69051880363</v>
      </c>
      <c r="R21" s="5"/>
      <c r="S21" s="4">
        <v>99027260055</v>
      </c>
      <c r="T21" s="5"/>
      <c r="U21" s="4">
        <v>0</v>
      </c>
      <c r="V21" s="5"/>
      <c r="W21" s="4">
        <v>0</v>
      </c>
      <c r="X21" s="5"/>
      <c r="Y21" s="4">
        <v>0</v>
      </c>
      <c r="Z21" s="5"/>
      <c r="AA21" s="4">
        <v>0</v>
      </c>
      <c r="AB21" s="5"/>
      <c r="AC21" s="4">
        <v>112600</v>
      </c>
      <c r="AD21" s="5"/>
      <c r="AE21" s="4">
        <v>900820</v>
      </c>
      <c r="AF21" s="5"/>
      <c r="AG21" s="4">
        <v>69051880363</v>
      </c>
      <c r="AH21" s="5"/>
      <c r="AI21" s="4">
        <v>101413947389</v>
      </c>
      <c r="AJ21" s="5"/>
      <c r="AK21" s="10">
        <f>AI21/سهام!$Y$64</f>
        <v>2.7361260494618747E-2</v>
      </c>
      <c r="AL21" s="5"/>
      <c r="AM21" s="5"/>
      <c r="AN21" s="5"/>
      <c r="AO21" s="5"/>
      <c r="AP21" s="5"/>
      <c r="AQ21" s="5"/>
      <c r="AR21" s="5"/>
      <c r="AS21" s="5"/>
      <c r="AT21" s="5"/>
    </row>
    <row r="22" spans="1:46" x14ac:dyDescent="0.55000000000000004">
      <c r="A22" s="9" t="s">
        <v>158</v>
      </c>
      <c r="B22" s="5"/>
      <c r="C22" s="5" t="s">
        <v>124</v>
      </c>
      <c r="D22" s="5"/>
      <c r="E22" s="5" t="s">
        <v>124</v>
      </c>
      <c r="F22" s="5"/>
      <c r="G22" s="5" t="s">
        <v>159</v>
      </c>
      <c r="H22" s="5"/>
      <c r="I22" s="5" t="s">
        <v>160</v>
      </c>
      <c r="J22" s="5"/>
      <c r="K22" s="4">
        <v>18</v>
      </c>
      <c r="L22" s="5"/>
      <c r="M22" s="4">
        <v>18</v>
      </c>
      <c r="N22" s="5"/>
      <c r="O22" s="4">
        <v>161396</v>
      </c>
      <c r="P22" s="5"/>
      <c r="Q22" s="4">
        <v>143454577511</v>
      </c>
      <c r="R22" s="5"/>
      <c r="S22" s="4">
        <v>145194571593</v>
      </c>
      <c r="T22" s="5"/>
      <c r="U22" s="4">
        <v>0</v>
      </c>
      <c r="V22" s="5"/>
      <c r="W22" s="4">
        <v>0</v>
      </c>
      <c r="X22" s="5"/>
      <c r="Y22" s="4">
        <v>0</v>
      </c>
      <c r="Z22" s="5"/>
      <c r="AA22" s="4">
        <v>0</v>
      </c>
      <c r="AB22" s="5"/>
      <c r="AC22" s="4">
        <v>161396</v>
      </c>
      <c r="AD22" s="5"/>
      <c r="AE22" s="4">
        <v>899780</v>
      </c>
      <c r="AF22" s="5"/>
      <c r="AG22" s="4">
        <v>143454577511</v>
      </c>
      <c r="AH22" s="5"/>
      <c r="AI22" s="4">
        <v>145194571593</v>
      </c>
      <c r="AJ22" s="5"/>
      <c r="AK22" s="10">
        <f>AI22/سهام!$Y$64</f>
        <v>3.9173176846398441E-2</v>
      </c>
      <c r="AL22" s="5"/>
      <c r="AM22" s="5"/>
      <c r="AN22" s="5"/>
      <c r="AO22" s="5"/>
      <c r="AP22" s="5"/>
      <c r="AQ22" s="5"/>
      <c r="AR22" s="5"/>
      <c r="AS22" s="5"/>
      <c r="AT22" s="5"/>
    </row>
    <row r="23" spans="1:46" x14ac:dyDescent="0.55000000000000004">
      <c r="A23" s="9" t="s">
        <v>161</v>
      </c>
      <c r="B23" s="5"/>
      <c r="C23" s="5" t="s">
        <v>124</v>
      </c>
      <c r="D23" s="5"/>
      <c r="E23" s="5" t="s">
        <v>124</v>
      </c>
      <c r="F23" s="5"/>
      <c r="G23" s="5" t="s">
        <v>162</v>
      </c>
      <c r="H23" s="5"/>
      <c r="I23" s="5" t="s">
        <v>163</v>
      </c>
      <c r="J23" s="5"/>
      <c r="K23" s="4">
        <v>20.5</v>
      </c>
      <c r="L23" s="5"/>
      <c r="M23" s="4">
        <v>20.5</v>
      </c>
      <c r="N23" s="5"/>
      <c r="O23" s="4">
        <v>481762</v>
      </c>
      <c r="P23" s="5"/>
      <c r="Q23" s="4">
        <v>462118771974</v>
      </c>
      <c r="R23" s="5"/>
      <c r="S23" s="4">
        <v>451714515501</v>
      </c>
      <c r="T23" s="5"/>
      <c r="U23" s="4">
        <v>0</v>
      </c>
      <c r="V23" s="5"/>
      <c r="W23" s="4">
        <v>0</v>
      </c>
      <c r="X23" s="5"/>
      <c r="Y23" s="4">
        <v>0</v>
      </c>
      <c r="Z23" s="5"/>
      <c r="AA23" s="4">
        <v>0</v>
      </c>
      <c r="AB23" s="5"/>
      <c r="AC23" s="4">
        <v>481762</v>
      </c>
      <c r="AD23" s="5"/>
      <c r="AE23" s="4">
        <v>937800</v>
      </c>
      <c r="AF23" s="5"/>
      <c r="AG23" s="4">
        <v>462118771974</v>
      </c>
      <c r="AH23" s="5"/>
      <c r="AI23" s="4">
        <v>451714515501</v>
      </c>
      <c r="AJ23" s="5"/>
      <c r="AK23" s="10">
        <f>AI23/سهام!$Y$64</f>
        <v>0.12187158518162509</v>
      </c>
      <c r="AL23" s="5"/>
      <c r="AM23" s="5"/>
      <c r="AN23" s="5"/>
      <c r="AO23" s="5"/>
      <c r="AP23" s="5"/>
      <c r="AQ23" s="5"/>
      <c r="AR23" s="5"/>
      <c r="AS23" s="5"/>
      <c r="AT23" s="5"/>
    </row>
    <row r="24" spans="1:46" x14ac:dyDescent="0.55000000000000004">
      <c r="A24" s="9" t="s">
        <v>164</v>
      </c>
      <c r="B24" s="5"/>
      <c r="C24" s="5" t="s">
        <v>124</v>
      </c>
      <c r="D24" s="5"/>
      <c r="E24" s="5" t="s">
        <v>124</v>
      </c>
      <c r="F24" s="5"/>
      <c r="G24" s="5" t="s">
        <v>165</v>
      </c>
      <c r="H24" s="5"/>
      <c r="I24" s="5" t="s">
        <v>166</v>
      </c>
      <c r="J24" s="5"/>
      <c r="K24" s="4">
        <v>17</v>
      </c>
      <c r="L24" s="5"/>
      <c r="M24" s="4">
        <v>17</v>
      </c>
      <c r="N24" s="5"/>
      <c r="O24" s="4">
        <v>105000</v>
      </c>
      <c r="P24" s="5"/>
      <c r="Q24" s="4">
        <v>97907059108</v>
      </c>
      <c r="R24" s="5"/>
      <c r="S24" s="4">
        <v>99406479309</v>
      </c>
      <c r="T24" s="5"/>
      <c r="U24" s="4">
        <v>0</v>
      </c>
      <c r="V24" s="5"/>
      <c r="W24" s="4">
        <v>0</v>
      </c>
      <c r="X24" s="5"/>
      <c r="Y24" s="4">
        <v>0</v>
      </c>
      <c r="Z24" s="5"/>
      <c r="AA24" s="4">
        <v>0</v>
      </c>
      <c r="AB24" s="5"/>
      <c r="AC24" s="4">
        <v>105000</v>
      </c>
      <c r="AD24" s="5"/>
      <c r="AE24" s="4">
        <v>971700</v>
      </c>
      <c r="AF24" s="5"/>
      <c r="AG24" s="4">
        <v>97907059108</v>
      </c>
      <c r="AH24" s="5"/>
      <c r="AI24" s="4">
        <v>102010007334</v>
      </c>
      <c r="AJ24" s="5"/>
      <c r="AK24" s="10">
        <f>AI24/سهام!$Y$64</f>
        <v>2.7522076159972899E-2</v>
      </c>
      <c r="AL24" s="5"/>
      <c r="AM24" s="5"/>
      <c r="AN24" s="5"/>
      <c r="AO24" s="5"/>
      <c r="AP24" s="5"/>
      <c r="AQ24" s="5"/>
      <c r="AR24" s="5"/>
      <c r="AS24" s="5"/>
      <c r="AT24" s="5"/>
    </row>
    <row r="25" spans="1:46" x14ac:dyDescent="0.55000000000000004">
      <c r="A25" s="9" t="s">
        <v>112</v>
      </c>
      <c r="B25" s="5"/>
      <c r="C25" s="5" t="s">
        <v>112</v>
      </c>
      <c r="D25" s="5"/>
      <c r="E25" s="5" t="s">
        <v>112</v>
      </c>
      <c r="F25" s="5"/>
      <c r="G25" s="5" t="s">
        <v>112</v>
      </c>
      <c r="H25" s="5"/>
      <c r="I25" s="5" t="s">
        <v>112</v>
      </c>
      <c r="J25" s="5"/>
      <c r="K25" s="5" t="s">
        <v>112</v>
      </c>
      <c r="L25" s="5"/>
      <c r="M25" s="5" t="s">
        <v>112</v>
      </c>
      <c r="N25" s="5"/>
      <c r="O25" s="5" t="s">
        <v>112</v>
      </c>
      <c r="P25" s="5"/>
      <c r="Q25" s="6">
        <f>SUM(Q9:Q24)</f>
        <v>1242271880895</v>
      </c>
      <c r="R25" s="5"/>
      <c r="S25" s="6">
        <f>SUM(S9:S24)</f>
        <v>1381433667349</v>
      </c>
      <c r="T25" s="5"/>
      <c r="U25" s="5" t="s">
        <v>112</v>
      </c>
      <c r="V25" s="5"/>
      <c r="W25" s="6">
        <f>SUM(W9:W24)</f>
        <v>0</v>
      </c>
      <c r="X25" s="5"/>
      <c r="Y25" s="5" t="s">
        <v>112</v>
      </c>
      <c r="Z25" s="5"/>
      <c r="AA25" s="6">
        <f>SUM(AA9:AA24)</f>
        <v>54272305110</v>
      </c>
      <c r="AB25" s="5"/>
      <c r="AC25" s="5" t="s">
        <v>112</v>
      </c>
      <c r="AD25" s="5"/>
      <c r="AE25" s="5" t="s">
        <v>112</v>
      </c>
      <c r="AF25" s="5"/>
      <c r="AG25" s="6">
        <f>SUM(AG9:AG24)</f>
        <v>1199033089110</v>
      </c>
      <c r="AH25" s="5"/>
      <c r="AI25" s="6">
        <f>SUM(AI9:AI24)</f>
        <v>1344229463045</v>
      </c>
      <c r="AJ25" s="5"/>
      <c r="AK25" s="11">
        <f>SUM(AK9:AK24)</f>
        <v>0.3626701597743458</v>
      </c>
      <c r="AL25" s="5"/>
      <c r="AM25" s="5"/>
      <c r="AN25" s="5"/>
      <c r="AO25" s="5"/>
      <c r="AP25" s="5"/>
      <c r="AQ25" s="5"/>
      <c r="AR25" s="5"/>
      <c r="AS25" s="5"/>
      <c r="AT25" s="5"/>
    </row>
    <row r="26" spans="1:46" x14ac:dyDescent="0.55000000000000004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</row>
    <row r="27" spans="1:46" x14ac:dyDescent="0.55000000000000004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</row>
    <row r="28" spans="1:46" x14ac:dyDescent="0.55000000000000004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</row>
    <row r="29" spans="1:46" x14ac:dyDescent="0.55000000000000004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</row>
    <row r="30" spans="1:46" x14ac:dyDescent="0.55000000000000004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</row>
    <row r="31" spans="1:46" x14ac:dyDescent="0.55000000000000004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6" x14ac:dyDescent="0.55000000000000004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</row>
    <row r="33" spans="1:46" x14ac:dyDescent="0.55000000000000004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</row>
    <row r="34" spans="1:46" x14ac:dyDescent="0.55000000000000004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</row>
    <row r="35" spans="1:46" x14ac:dyDescent="0.55000000000000004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</row>
    <row r="36" spans="1:46" x14ac:dyDescent="0.55000000000000004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</row>
    <row r="37" spans="1:46" x14ac:dyDescent="0.55000000000000004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</row>
    <row r="38" spans="1:46" x14ac:dyDescent="0.55000000000000004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</row>
    <row r="39" spans="1:46" x14ac:dyDescent="0.55000000000000004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</row>
    <row r="40" spans="1:46" x14ac:dyDescent="0.55000000000000004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</row>
    <row r="41" spans="1:46" x14ac:dyDescent="0.55000000000000004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</row>
    <row r="42" spans="1:46" x14ac:dyDescent="0.55000000000000004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</row>
    <row r="43" spans="1:46" x14ac:dyDescent="0.55000000000000004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</row>
    <row r="44" spans="1:46" x14ac:dyDescent="0.55000000000000004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</row>
    <row r="45" spans="1:46" x14ac:dyDescent="0.55000000000000004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</row>
    <row r="46" spans="1:46" x14ac:dyDescent="0.55000000000000004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</row>
    <row r="47" spans="1:46" x14ac:dyDescent="0.55000000000000004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</row>
    <row r="48" spans="1:46" x14ac:dyDescent="0.55000000000000004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</row>
    <row r="49" spans="1:46" x14ac:dyDescent="0.55000000000000004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</row>
    <row r="50" spans="1:46" x14ac:dyDescent="0.55000000000000004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</row>
    <row r="51" spans="1:46" x14ac:dyDescent="0.55000000000000004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</row>
    <row r="52" spans="1:46" x14ac:dyDescent="0.55000000000000004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</row>
    <row r="53" spans="1:46" x14ac:dyDescent="0.55000000000000004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P17"/>
  <sheetViews>
    <sheetView rightToLeft="1" workbookViewId="0">
      <selection activeCell="E19" sqref="E19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0" style="1" customWidth="1"/>
    <col min="4" max="4" width="1" style="1" customWidth="1"/>
    <col min="5" max="5" width="21" style="1" customWidth="1"/>
    <col min="6" max="6" width="1" style="1" customWidth="1"/>
    <col min="7" max="7" width="21" style="1" customWidth="1"/>
    <col min="8" max="8" width="1" style="1" customWidth="1"/>
    <col min="9" max="9" width="21" style="1" customWidth="1"/>
    <col min="10" max="10" width="1" style="1" customWidth="1"/>
    <col min="11" max="11" width="25" style="1" customWidth="1"/>
    <col min="12" max="12" width="1" style="1" customWidth="1"/>
    <col min="13" max="13" width="9.140625" style="1" customWidth="1"/>
    <col min="14" max="16384" width="9.140625" style="1"/>
  </cols>
  <sheetData>
    <row r="2" spans="1:16" ht="24.75" x14ac:dyDescent="0.55000000000000004">
      <c r="A2" s="22" t="s">
        <v>0</v>
      </c>
      <c r="B2" s="22" t="s">
        <v>0</v>
      </c>
      <c r="C2" s="22" t="s">
        <v>0</v>
      </c>
      <c r="D2" s="22" t="s">
        <v>0</v>
      </c>
      <c r="E2" s="22" t="s">
        <v>0</v>
      </c>
      <c r="F2" s="22" t="s">
        <v>0</v>
      </c>
      <c r="G2" s="22" t="s">
        <v>0</v>
      </c>
      <c r="H2" s="22" t="s">
        <v>0</v>
      </c>
      <c r="I2" s="22" t="s">
        <v>0</v>
      </c>
      <c r="J2" s="22" t="s">
        <v>0</v>
      </c>
      <c r="K2" s="22" t="s">
        <v>0</v>
      </c>
    </row>
    <row r="3" spans="1:16" ht="24.75" x14ac:dyDescent="0.55000000000000004">
      <c r="A3" s="22" t="s">
        <v>1</v>
      </c>
      <c r="B3" s="22" t="s">
        <v>1</v>
      </c>
      <c r="C3" s="22" t="s">
        <v>1</v>
      </c>
      <c r="D3" s="22" t="s">
        <v>1</v>
      </c>
      <c r="E3" s="22" t="s">
        <v>1</v>
      </c>
      <c r="F3" s="22" t="s">
        <v>1</v>
      </c>
      <c r="G3" s="22" t="s">
        <v>1</v>
      </c>
      <c r="H3" s="22" t="s">
        <v>1</v>
      </c>
      <c r="I3" s="22" t="s">
        <v>1</v>
      </c>
      <c r="J3" s="22" t="s">
        <v>1</v>
      </c>
      <c r="K3" s="22" t="s">
        <v>1</v>
      </c>
    </row>
    <row r="4" spans="1:16" ht="24.75" x14ac:dyDescent="0.55000000000000004">
      <c r="A4" s="22" t="s">
        <v>2</v>
      </c>
      <c r="B4" s="22" t="s">
        <v>2</v>
      </c>
      <c r="C4" s="22" t="s">
        <v>2</v>
      </c>
      <c r="D4" s="22" t="s">
        <v>2</v>
      </c>
      <c r="E4" s="22" t="s">
        <v>2</v>
      </c>
      <c r="F4" s="22" t="s">
        <v>2</v>
      </c>
      <c r="G4" s="22" t="s">
        <v>2</v>
      </c>
      <c r="H4" s="22" t="s">
        <v>2</v>
      </c>
      <c r="I4" s="22" t="s">
        <v>2</v>
      </c>
      <c r="J4" s="22" t="s">
        <v>2</v>
      </c>
      <c r="K4" s="22" t="s">
        <v>2</v>
      </c>
    </row>
    <row r="6" spans="1:16" ht="25.5" thickBot="1" x14ac:dyDescent="0.6">
      <c r="A6" s="21" t="s">
        <v>168</v>
      </c>
      <c r="C6" s="21" t="s">
        <v>4</v>
      </c>
      <c r="E6" s="21" t="s">
        <v>5</v>
      </c>
      <c r="F6" s="21" t="s">
        <v>5</v>
      </c>
      <c r="G6" s="21" t="s">
        <v>5</v>
      </c>
      <c r="I6" s="21" t="s">
        <v>6</v>
      </c>
      <c r="J6" s="21" t="s">
        <v>6</v>
      </c>
      <c r="K6" s="21" t="s">
        <v>6</v>
      </c>
    </row>
    <row r="7" spans="1:16" ht="25.5" thickBot="1" x14ac:dyDescent="0.6">
      <c r="A7" s="21" t="s">
        <v>168</v>
      </c>
      <c r="C7" s="21" t="s">
        <v>169</v>
      </c>
      <c r="E7" s="21" t="s">
        <v>170</v>
      </c>
      <c r="G7" s="21" t="s">
        <v>171</v>
      </c>
      <c r="I7" s="21" t="s">
        <v>169</v>
      </c>
      <c r="K7" s="21" t="s">
        <v>167</v>
      </c>
    </row>
    <row r="8" spans="1:16" x14ac:dyDescent="0.55000000000000004">
      <c r="A8" s="1" t="s">
        <v>172</v>
      </c>
      <c r="B8" s="5"/>
      <c r="C8" s="4">
        <v>1609371</v>
      </c>
      <c r="D8" s="5"/>
      <c r="E8" s="5">
        <v>700002577</v>
      </c>
      <c r="F8" s="5"/>
      <c r="G8" s="5">
        <v>0</v>
      </c>
      <c r="H8" s="5"/>
      <c r="I8" s="4">
        <v>701611948</v>
      </c>
      <c r="J8" s="5"/>
      <c r="K8" s="5" t="s">
        <v>102</v>
      </c>
      <c r="L8" s="5"/>
      <c r="M8" s="5"/>
      <c r="N8" s="5"/>
      <c r="O8" s="5"/>
      <c r="P8" s="5"/>
    </row>
    <row r="9" spans="1:16" x14ac:dyDescent="0.55000000000000004">
      <c r="A9" s="1" t="s">
        <v>173</v>
      </c>
      <c r="B9" s="5"/>
      <c r="C9" s="4">
        <v>2584498</v>
      </c>
      <c r="D9" s="5"/>
      <c r="E9" s="5">
        <v>5233010964</v>
      </c>
      <c r="F9" s="5"/>
      <c r="G9" s="5">
        <v>5000345800</v>
      </c>
      <c r="H9" s="5"/>
      <c r="I9" s="4">
        <v>235249662</v>
      </c>
      <c r="J9" s="5"/>
      <c r="K9" s="5" t="s">
        <v>127</v>
      </c>
      <c r="L9" s="5"/>
      <c r="M9" s="5"/>
      <c r="N9" s="5"/>
      <c r="O9" s="5"/>
      <c r="P9" s="5"/>
    </row>
    <row r="10" spans="1:16" ht="24.75" thickBot="1" x14ac:dyDescent="0.6">
      <c r="A10" s="1" t="s">
        <v>174</v>
      </c>
      <c r="B10" s="5"/>
      <c r="C10" s="4">
        <v>3867595422</v>
      </c>
      <c r="D10" s="5"/>
      <c r="E10" s="5">
        <v>86858449223</v>
      </c>
      <c r="F10" s="5"/>
      <c r="G10" s="5">
        <v>75013333081</v>
      </c>
      <c r="H10" s="5"/>
      <c r="I10" s="4">
        <v>15712711564</v>
      </c>
      <c r="J10" s="5"/>
      <c r="K10" s="5" t="s">
        <v>175</v>
      </c>
      <c r="L10" s="5"/>
      <c r="M10" s="5"/>
      <c r="N10" s="5"/>
      <c r="O10" s="5"/>
      <c r="P10" s="5"/>
    </row>
    <row r="11" spans="1:16" ht="24.75" thickBot="1" x14ac:dyDescent="0.6">
      <c r="A11" s="1" t="s">
        <v>112</v>
      </c>
      <c r="B11" s="5"/>
      <c r="C11" s="6">
        <f>SUM(C8:C10)</f>
        <v>3871789291</v>
      </c>
      <c r="D11" s="5"/>
      <c r="E11" s="6">
        <f>SUM(E8:E10)</f>
        <v>92791462764</v>
      </c>
      <c r="F11" s="5"/>
      <c r="G11" s="6">
        <f>SUM(G8:G10)</f>
        <v>80013678881</v>
      </c>
      <c r="H11" s="5"/>
      <c r="I11" s="6">
        <f>SUM(I8:I10)</f>
        <v>16649573174</v>
      </c>
      <c r="J11" s="5"/>
      <c r="K11" s="7" t="s">
        <v>77</v>
      </c>
      <c r="L11" s="5"/>
      <c r="M11" s="5"/>
      <c r="N11" s="5"/>
      <c r="O11" s="5"/>
      <c r="P11" s="5"/>
    </row>
    <row r="12" spans="1:16" ht="24.75" thickTop="1" x14ac:dyDescent="0.55000000000000004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x14ac:dyDescent="0.55000000000000004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x14ac:dyDescent="0.55000000000000004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x14ac:dyDescent="0.55000000000000004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x14ac:dyDescent="0.55000000000000004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x14ac:dyDescent="0.55000000000000004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</sheetData>
  <mergeCells count="12">
    <mergeCell ref="A2:K2"/>
    <mergeCell ref="A3:K3"/>
    <mergeCell ref="A4:K4"/>
    <mergeCell ref="C7"/>
    <mergeCell ref="C6"/>
    <mergeCell ref="E7"/>
    <mergeCell ref="G7"/>
    <mergeCell ref="E6:G6"/>
    <mergeCell ref="A6:A7"/>
    <mergeCell ref="I7"/>
    <mergeCell ref="K7"/>
    <mergeCell ref="I6:K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L12"/>
  <sheetViews>
    <sheetView rightToLeft="1" workbookViewId="0">
      <selection activeCell="C18" sqref="C18"/>
    </sheetView>
  </sheetViews>
  <sheetFormatPr defaultRowHeight="24" x14ac:dyDescent="0.55000000000000004"/>
  <cols>
    <col min="1" max="1" width="31.42578125" style="1" bestFit="1" customWidth="1"/>
    <col min="2" max="2" width="1" style="1" customWidth="1"/>
    <col min="3" max="3" width="22" style="1" customWidth="1"/>
    <col min="4" max="4" width="1" style="1" customWidth="1"/>
    <col min="5" max="5" width="23" style="1" customWidth="1"/>
    <col min="6" max="6" width="1" style="1" customWidth="1"/>
    <col min="7" max="7" width="32" style="1" customWidth="1"/>
    <col min="8" max="8" width="1" style="1" customWidth="1"/>
    <col min="9" max="9" width="9.140625" style="1" customWidth="1"/>
    <col min="10" max="11" width="9.140625" style="1"/>
    <col min="12" max="12" width="16.5703125" style="1" bestFit="1" customWidth="1"/>
    <col min="13" max="16384" width="9.140625" style="1"/>
  </cols>
  <sheetData>
    <row r="2" spans="1:12" ht="24.75" x14ac:dyDescent="0.55000000000000004">
      <c r="A2" s="22" t="s">
        <v>0</v>
      </c>
      <c r="B2" s="22" t="s">
        <v>0</v>
      </c>
      <c r="C2" s="22" t="s">
        <v>0</v>
      </c>
      <c r="D2" s="22" t="s">
        <v>0</v>
      </c>
      <c r="E2" s="22" t="s">
        <v>0</v>
      </c>
      <c r="F2" s="22" t="s">
        <v>0</v>
      </c>
      <c r="G2" s="22" t="s">
        <v>0</v>
      </c>
    </row>
    <row r="3" spans="1:12" ht="24.75" x14ac:dyDescent="0.55000000000000004">
      <c r="A3" s="22" t="s">
        <v>176</v>
      </c>
      <c r="B3" s="22" t="s">
        <v>176</v>
      </c>
      <c r="C3" s="22" t="s">
        <v>176</v>
      </c>
      <c r="D3" s="22" t="s">
        <v>176</v>
      </c>
      <c r="E3" s="22" t="s">
        <v>176</v>
      </c>
      <c r="F3" s="22" t="s">
        <v>176</v>
      </c>
      <c r="G3" s="22" t="s">
        <v>176</v>
      </c>
    </row>
    <row r="4" spans="1:12" ht="24.75" x14ac:dyDescent="0.55000000000000004">
      <c r="A4" s="22" t="s">
        <v>2</v>
      </c>
      <c r="B4" s="22" t="s">
        <v>2</v>
      </c>
      <c r="C4" s="22" t="s">
        <v>2</v>
      </c>
      <c r="D4" s="22" t="s">
        <v>2</v>
      </c>
      <c r="E4" s="22" t="s">
        <v>2</v>
      </c>
      <c r="F4" s="22" t="s">
        <v>2</v>
      </c>
      <c r="G4" s="22" t="s">
        <v>2</v>
      </c>
    </row>
    <row r="6" spans="1:12" ht="25.5" thickBot="1" x14ac:dyDescent="0.6">
      <c r="A6" s="21" t="s">
        <v>180</v>
      </c>
      <c r="C6" s="21" t="s">
        <v>169</v>
      </c>
      <c r="E6" s="21" t="s">
        <v>224</v>
      </c>
      <c r="G6" s="21" t="s">
        <v>13</v>
      </c>
      <c r="L6" s="2"/>
    </row>
    <row r="7" spans="1:12" x14ac:dyDescent="0.55000000000000004">
      <c r="A7" s="1" t="s">
        <v>233</v>
      </c>
      <c r="C7" s="2">
        <f>'درآمد سرمایه‌گذاری در سهام'!I62</f>
        <v>127013695320</v>
      </c>
      <c r="E7" s="10">
        <f>C7/$C$11</f>
        <v>0.80185466651234505</v>
      </c>
      <c r="G7" s="10">
        <v>3.4268016318351163E-2</v>
      </c>
      <c r="L7" s="2"/>
    </row>
    <row r="8" spans="1:12" x14ac:dyDescent="0.55000000000000004">
      <c r="A8" s="1" t="s">
        <v>234</v>
      </c>
      <c r="C8" s="2">
        <f>'درآمد سرمایه گذاری در اوراق بها'!I24</f>
        <v>31114471112</v>
      </c>
      <c r="E8" s="10">
        <f t="shared" ref="E8:E10" si="0">C8/$C$11</f>
        <v>0.19642987155332498</v>
      </c>
      <c r="G8" s="10">
        <v>8.394616038188675E-3</v>
      </c>
      <c r="L8" s="2"/>
    </row>
    <row r="9" spans="1:12" x14ac:dyDescent="0.55000000000000004">
      <c r="A9" s="1" t="s">
        <v>235</v>
      </c>
      <c r="C9" s="2">
        <f>'درآمد سپرده بانکی'!C11</f>
        <v>230130753</v>
      </c>
      <c r="E9" s="10">
        <f t="shared" si="0"/>
        <v>1.4528466220602347E-3</v>
      </c>
      <c r="G9" s="10">
        <v>6.2088772232711065E-5</v>
      </c>
    </row>
    <row r="10" spans="1:12" ht="24.75" thickBot="1" x14ac:dyDescent="0.6">
      <c r="A10" s="1" t="s">
        <v>231</v>
      </c>
      <c r="C10" s="2">
        <f>'سایر درآمدها'!C9</f>
        <v>41598238</v>
      </c>
      <c r="E10" s="10">
        <f t="shared" si="0"/>
        <v>2.6261531226970652E-4</v>
      </c>
      <c r="G10" s="10">
        <v>1.1223113342283752E-5</v>
      </c>
      <c r="L10" s="2"/>
    </row>
    <row r="11" spans="1:12" x14ac:dyDescent="0.55000000000000004">
      <c r="A11" s="1" t="s">
        <v>112</v>
      </c>
      <c r="C11" s="3">
        <f>SUM(C7:C10)</f>
        <v>158399895423</v>
      </c>
      <c r="E11" s="19">
        <f>SUM(E7:E10)</f>
        <v>0.99999999999999989</v>
      </c>
      <c r="G11" s="11">
        <f>SUM(G7:G10)</f>
        <v>4.2735944242114833E-2</v>
      </c>
      <c r="L11" s="2"/>
    </row>
    <row r="12" spans="1:12" x14ac:dyDescent="0.55000000000000004">
      <c r="G12" s="5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63"/>
  <sheetViews>
    <sheetView rightToLeft="1" topLeftCell="A49" workbookViewId="0">
      <selection activeCell="C70" sqref="C70"/>
    </sheetView>
  </sheetViews>
  <sheetFormatPr defaultRowHeight="24" x14ac:dyDescent="0.55000000000000004"/>
  <cols>
    <col min="1" max="1" width="35.5703125" style="1" bestFit="1" customWidth="1"/>
    <col min="2" max="2" width="1" style="1" customWidth="1"/>
    <col min="3" max="3" width="21" style="1" customWidth="1"/>
    <col min="4" max="4" width="1" style="1" customWidth="1"/>
    <col min="5" max="5" width="22" style="1" customWidth="1"/>
    <col min="6" max="6" width="1" style="1" customWidth="1"/>
    <col min="7" max="7" width="20" style="1" customWidth="1"/>
    <col min="8" max="8" width="1" style="1" customWidth="1"/>
    <col min="9" max="9" width="22" style="1" customWidth="1"/>
    <col min="10" max="10" width="1" style="1" customWidth="1"/>
    <col min="11" max="11" width="23" style="5" customWidth="1"/>
    <col min="12" max="12" width="1" style="1" customWidth="1"/>
    <col min="13" max="13" width="21" style="1" customWidth="1"/>
    <col min="14" max="14" width="1" style="1" customWidth="1"/>
    <col min="15" max="15" width="22" style="1" customWidth="1"/>
    <col min="16" max="16" width="1" style="1" customWidth="1"/>
    <col min="17" max="17" width="20" style="1" customWidth="1"/>
    <col min="18" max="18" width="1" style="1" customWidth="1"/>
    <col min="19" max="19" width="22" style="1" customWidth="1"/>
    <col min="20" max="20" width="1" style="1" customWidth="1"/>
    <col min="21" max="21" width="23" style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22" t="s">
        <v>0</v>
      </c>
      <c r="B2" s="22" t="s">
        <v>0</v>
      </c>
      <c r="C2" s="22" t="s">
        <v>0</v>
      </c>
      <c r="D2" s="22" t="s">
        <v>0</v>
      </c>
      <c r="E2" s="22" t="s">
        <v>0</v>
      </c>
      <c r="F2" s="22" t="s">
        <v>0</v>
      </c>
      <c r="G2" s="22" t="s">
        <v>0</v>
      </c>
      <c r="H2" s="22" t="s">
        <v>0</v>
      </c>
      <c r="I2" s="22" t="s">
        <v>0</v>
      </c>
      <c r="J2" s="22" t="s">
        <v>0</v>
      </c>
      <c r="K2" s="22" t="s">
        <v>0</v>
      </c>
      <c r="L2" s="22" t="s">
        <v>0</v>
      </c>
      <c r="M2" s="22" t="s">
        <v>0</v>
      </c>
      <c r="N2" s="22" t="s">
        <v>0</v>
      </c>
      <c r="O2" s="22" t="s">
        <v>0</v>
      </c>
      <c r="P2" s="22" t="s">
        <v>0</v>
      </c>
      <c r="Q2" s="22" t="s">
        <v>0</v>
      </c>
      <c r="R2" s="22" t="s">
        <v>0</v>
      </c>
      <c r="S2" s="22" t="s">
        <v>0</v>
      </c>
      <c r="T2" s="22" t="s">
        <v>0</v>
      </c>
      <c r="U2" s="22" t="s">
        <v>0</v>
      </c>
    </row>
    <row r="3" spans="1:21" ht="24.75" x14ac:dyDescent="0.55000000000000004">
      <c r="A3" s="22" t="s">
        <v>176</v>
      </c>
      <c r="B3" s="22" t="s">
        <v>176</v>
      </c>
      <c r="C3" s="22" t="s">
        <v>176</v>
      </c>
      <c r="D3" s="22" t="s">
        <v>176</v>
      </c>
      <c r="E3" s="22" t="s">
        <v>176</v>
      </c>
      <c r="F3" s="22" t="s">
        <v>176</v>
      </c>
      <c r="G3" s="22" t="s">
        <v>176</v>
      </c>
      <c r="H3" s="22" t="s">
        <v>176</v>
      </c>
      <c r="I3" s="22" t="s">
        <v>176</v>
      </c>
      <c r="J3" s="22" t="s">
        <v>176</v>
      </c>
      <c r="K3" s="22" t="s">
        <v>176</v>
      </c>
      <c r="L3" s="22" t="s">
        <v>176</v>
      </c>
      <c r="M3" s="22" t="s">
        <v>176</v>
      </c>
      <c r="N3" s="22" t="s">
        <v>176</v>
      </c>
      <c r="O3" s="22" t="s">
        <v>176</v>
      </c>
      <c r="P3" s="22" t="s">
        <v>176</v>
      </c>
      <c r="Q3" s="22" t="s">
        <v>176</v>
      </c>
      <c r="R3" s="22" t="s">
        <v>176</v>
      </c>
      <c r="S3" s="22" t="s">
        <v>176</v>
      </c>
      <c r="T3" s="22" t="s">
        <v>176</v>
      </c>
      <c r="U3" s="22" t="s">
        <v>176</v>
      </c>
    </row>
    <row r="4" spans="1:21" ht="24.75" x14ac:dyDescent="0.55000000000000004">
      <c r="A4" s="22" t="s">
        <v>2</v>
      </c>
      <c r="B4" s="22" t="s">
        <v>2</v>
      </c>
      <c r="C4" s="22" t="s">
        <v>2</v>
      </c>
      <c r="D4" s="22" t="s">
        <v>2</v>
      </c>
      <c r="E4" s="22" t="s">
        <v>2</v>
      </c>
      <c r="F4" s="22" t="s">
        <v>2</v>
      </c>
      <c r="G4" s="22" t="s">
        <v>2</v>
      </c>
      <c r="H4" s="22" t="s">
        <v>2</v>
      </c>
      <c r="I4" s="22" t="s">
        <v>2</v>
      </c>
      <c r="J4" s="22" t="s">
        <v>2</v>
      </c>
      <c r="K4" s="22" t="s">
        <v>2</v>
      </c>
      <c r="L4" s="22" t="s">
        <v>2</v>
      </c>
      <c r="M4" s="22" t="s">
        <v>2</v>
      </c>
      <c r="N4" s="22" t="s">
        <v>2</v>
      </c>
      <c r="O4" s="22" t="s">
        <v>2</v>
      </c>
      <c r="P4" s="22" t="s">
        <v>2</v>
      </c>
      <c r="Q4" s="22" t="s">
        <v>2</v>
      </c>
      <c r="R4" s="22" t="s">
        <v>2</v>
      </c>
      <c r="S4" s="22" t="s">
        <v>2</v>
      </c>
      <c r="T4" s="22" t="s">
        <v>2</v>
      </c>
      <c r="U4" s="22" t="s">
        <v>2</v>
      </c>
    </row>
    <row r="6" spans="1:21" ht="24.75" x14ac:dyDescent="0.55000000000000004">
      <c r="A6" s="21" t="s">
        <v>3</v>
      </c>
      <c r="C6" s="21" t="s">
        <v>178</v>
      </c>
      <c r="D6" s="21" t="s">
        <v>178</v>
      </c>
      <c r="E6" s="21" t="s">
        <v>178</v>
      </c>
      <c r="F6" s="21" t="s">
        <v>178</v>
      </c>
      <c r="G6" s="21" t="s">
        <v>178</v>
      </c>
      <c r="H6" s="21" t="s">
        <v>178</v>
      </c>
      <c r="I6" s="21" t="s">
        <v>178</v>
      </c>
      <c r="J6" s="21" t="s">
        <v>178</v>
      </c>
      <c r="K6" s="21" t="s">
        <v>178</v>
      </c>
      <c r="M6" s="21" t="s">
        <v>179</v>
      </c>
      <c r="N6" s="21" t="s">
        <v>179</v>
      </c>
      <c r="O6" s="21" t="s">
        <v>179</v>
      </c>
      <c r="P6" s="21" t="s">
        <v>179</v>
      </c>
      <c r="Q6" s="21" t="s">
        <v>179</v>
      </c>
      <c r="R6" s="21" t="s">
        <v>179</v>
      </c>
      <c r="S6" s="21" t="s">
        <v>179</v>
      </c>
      <c r="T6" s="21" t="s">
        <v>179</v>
      </c>
      <c r="U6" s="21" t="s">
        <v>179</v>
      </c>
    </row>
    <row r="7" spans="1:21" ht="25.5" thickBot="1" x14ac:dyDescent="0.6">
      <c r="A7" s="21" t="s">
        <v>3</v>
      </c>
      <c r="C7" s="21" t="s">
        <v>221</v>
      </c>
      <c r="E7" s="21" t="s">
        <v>222</v>
      </c>
      <c r="G7" s="21" t="s">
        <v>223</v>
      </c>
      <c r="I7" s="21" t="s">
        <v>169</v>
      </c>
      <c r="K7" s="21" t="s">
        <v>224</v>
      </c>
      <c r="M7" s="21" t="s">
        <v>221</v>
      </c>
      <c r="O7" s="21" t="s">
        <v>222</v>
      </c>
      <c r="Q7" s="21" t="s">
        <v>223</v>
      </c>
      <c r="S7" s="21" t="s">
        <v>169</v>
      </c>
      <c r="U7" s="21" t="s">
        <v>224</v>
      </c>
    </row>
    <row r="8" spans="1:21" x14ac:dyDescent="0.55000000000000004">
      <c r="A8" s="1" t="s">
        <v>50</v>
      </c>
      <c r="C8" s="8">
        <v>0</v>
      </c>
      <c r="E8" s="8">
        <v>0</v>
      </c>
      <c r="F8" s="8"/>
      <c r="G8" s="8">
        <v>-648057372</v>
      </c>
      <c r="H8" s="8"/>
      <c r="I8" s="8">
        <f>C8+E8+G8</f>
        <v>-648057372</v>
      </c>
      <c r="K8" s="10">
        <f>I8/$I$62</f>
        <v>-5.102263739097391E-3</v>
      </c>
      <c r="M8" s="8">
        <v>1805738786</v>
      </c>
      <c r="O8" s="8">
        <v>0</v>
      </c>
      <c r="P8" s="8"/>
      <c r="Q8" s="8">
        <v>-648057372</v>
      </c>
      <c r="R8" s="8"/>
      <c r="S8" s="8">
        <f>M8+O8+Q8</f>
        <v>1157681414</v>
      </c>
      <c r="U8" s="10">
        <f>S8/$S$62</f>
        <v>-1.3431323181333599E-2</v>
      </c>
    </row>
    <row r="9" spans="1:21" x14ac:dyDescent="0.55000000000000004">
      <c r="A9" s="1" t="s">
        <v>86</v>
      </c>
      <c r="C9" s="8">
        <v>5028824129</v>
      </c>
      <c r="E9" s="8">
        <v>7664956143</v>
      </c>
      <c r="F9" s="8"/>
      <c r="G9" s="8">
        <v>9485827259</v>
      </c>
      <c r="H9" s="8"/>
      <c r="I9" s="8">
        <f t="shared" ref="I9:I61" si="0">C9+E9+G9</f>
        <v>22179607531</v>
      </c>
      <c r="K9" s="10">
        <f t="shared" ref="K9:K61" si="1">I9/$I$62</f>
        <v>0.17462374805425826</v>
      </c>
      <c r="M9" s="8">
        <v>5028824129</v>
      </c>
      <c r="O9" s="8">
        <v>4205910257</v>
      </c>
      <c r="P9" s="8"/>
      <c r="Q9" s="8">
        <v>9485827259</v>
      </c>
      <c r="R9" s="8"/>
      <c r="S9" s="8">
        <f t="shared" ref="S9:S61" si="2">M9+O9+Q9</f>
        <v>18720561645</v>
      </c>
      <c r="U9" s="10">
        <f t="shared" ref="U9:U61" si="3">S9/$S$62</f>
        <v>-0.21719439437253776</v>
      </c>
    </row>
    <row r="10" spans="1:21" x14ac:dyDescent="0.55000000000000004">
      <c r="A10" s="1" t="s">
        <v>107</v>
      </c>
      <c r="C10" s="8">
        <v>0</v>
      </c>
      <c r="E10" s="8">
        <v>1526407831</v>
      </c>
      <c r="F10" s="8"/>
      <c r="G10" s="8">
        <v>0</v>
      </c>
      <c r="H10" s="8"/>
      <c r="I10" s="8">
        <f t="shared" si="0"/>
        <v>1526407831</v>
      </c>
      <c r="K10" s="10">
        <f t="shared" si="1"/>
        <v>1.2017663348462918E-2</v>
      </c>
      <c r="M10" s="8">
        <v>0</v>
      </c>
      <c r="O10" s="8">
        <v>1497787685</v>
      </c>
      <c r="P10" s="8"/>
      <c r="Q10" s="8">
        <v>-5101</v>
      </c>
      <c r="R10" s="8"/>
      <c r="S10" s="8">
        <f t="shared" si="2"/>
        <v>1497782584</v>
      </c>
      <c r="U10" s="10">
        <f t="shared" si="3"/>
        <v>-1.7377148581463657E-2</v>
      </c>
    </row>
    <row r="11" spans="1:21" x14ac:dyDescent="0.55000000000000004">
      <c r="A11" s="1" t="s">
        <v>219</v>
      </c>
      <c r="C11" s="8">
        <v>0</v>
      </c>
      <c r="E11" s="8">
        <v>0</v>
      </c>
      <c r="F11" s="8"/>
      <c r="G11" s="8">
        <v>0</v>
      </c>
      <c r="H11" s="8"/>
      <c r="I11" s="8">
        <f t="shared" si="0"/>
        <v>0</v>
      </c>
      <c r="K11" s="10">
        <f t="shared" si="1"/>
        <v>0</v>
      </c>
      <c r="M11" s="8">
        <v>0</v>
      </c>
      <c r="O11" s="8">
        <v>0</v>
      </c>
      <c r="P11" s="8"/>
      <c r="Q11" s="8">
        <v>2342</v>
      </c>
      <c r="R11" s="8"/>
      <c r="S11" s="8">
        <f t="shared" si="2"/>
        <v>2342</v>
      </c>
      <c r="U11" s="10">
        <f t="shared" si="3"/>
        <v>-2.717168860990567E-8</v>
      </c>
    </row>
    <row r="12" spans="1:21" x14ac:dyDescent="0.55000000000000004">
      <c r="A12" s="1" t="s">
        <v>220</v>
      </c>
      <c r="C12" s="8">
        <v>0</v>
      </c>
      <c r="E12" s="8">
        <v>0</v>
      </c>
      <c r="F12" s="8"/>
      <c r="G12" s="8">
        <v>0</v>
      </c>
      <c r="H12" s="8"/>
      <c r="I12" s="8">
        <f t="shared" si="0"/>
        <v>0</v>
      </c>
      <c r="K12" s="10">
        <f t="shared" si="1"/>
        <v>0</v>
      </c>
      <c r="M12" s="8">
        <v>0</v>
      </c>
      <c r="O12" s="8">
        <v>0</v>
      </c>
      <c r="P12" s="8"/>
      <c r="Q12" s="8">
        <v>5129029992</v>
      </c>
      <c r="R12" s="8"/>
      <c r="S12" s="8">
        <f t="shared" si="2"/>
        <v>5129029992</v>
      </c>
      <c r="U12" s="10">
        <f t="shared" si="3"/>
        <v>-5.9506578058706648E-2</v>
      </c>
    </row>
    <row r="13" spans="1:21" x14ac:dyDescent="0.55000000000000004">
      <c r="A13" s="1" t="s">
        <v>105</v>
      </c>
      <c r="C13" s="8">
        <v>3164213028</v>
      </c>
      <c r="E13" s="8">
        <v>882704353</v>
      </c>
      <c r="F13" s="8"/>
      <c r="G13" s="8">
        <v>0</v>
      </c>
      <c r="H13" s="8"/>
      <c r="I13" s="8">
        <f t="shared" si="0"/>
        <v>4046917381</v>
      </c>
      <c r="K13" s="10">
        <f t="shared" si="1"/>
        <v>3.1862055275253133E-2</v>
      </c>
      <c r="M13" s="8">
        <v>3164213028</v>
      </c>
      <c r="O13" s="8">
        <v>-8459250039</v>
      </c>
      <c r="P13" s="8"/>
      <c r="Q13" s="8">
        <v>-3418</v>
      </c>
      <c r="R13" s="8"/>
      <c r="S13" s="8">
        <f t="shared" si="2"/>
        <v>-5295040429</v>
      </c>
      <c r="U13" s="10">
        <f t="shared" si="3"/>
        <v>6.1432617298740104E-2</v>
      </c>
    </row>
    <row r="14" spans="1:21" x14ac:dyDescent="0.55000000000000004">
      <c r="A14" s="1" t="s">
        <v>76</v>
      </c>
      <c r="C14" s="8">
        <v>0</v>
      </c>
      <c r="E14" s="8">
        <v>-815739616</v>
      </c>
      <c r="F14" s="8"/>
      <c r="G14" s="8">
        <v>0</v>
      </c>
      <c r="H14" s="8"/>
      <c r="I14" s="8">
        <f t="shared" si="0"/>
        <v>-815739616</v>
      </c>
      <c r="K14" s="10">
        <f t="shared" si="1"/>
        <v>-6.4224540034428157E-3</v>
      </c>
      <c r="M14" s="8">
        <v>192201237</v>
      </c>
      <c r="O14" s="8">
        <v>-5109916091</v>
      </c>
      <c r="P14" s="8"/>
      <c r="Q14" s="8">
        <v>14994541</v>
      </c>
      <c r="R14" s="8"/>
      <c r="S14" s="8">
        <f t="shared" si="2"/>
        <v>-4902720313</v>
      </c>
      <c r="U14" s="10">
        <f t="shared" si="3"/>
        <v>5.6880952043678587E-2</v>
      </c>
    </row>
    <row r="15" spans="1:21" x14ac:dyDescent="0.55000000000000004">
      <c r="A15" s="1" t="s">
        <v>93</v>
      </c>
      <c r="C15" s="8">
        <v>0</v>
      </c>
      <c r="E15" s="8">
        <v>233118472</v>
      </c>
      <c r="F15" s="8"/>
      <c r="G15" s="8">
        <v>0</v>
      </c>
      <c r="H15" s="8"/>
      <c r="I15" s="8">
        <f t="shared" si="0"/>
        <v>233118472</v>
      </c>
      <c r="K15" s="10">
        <f t="shared" si="1"/>
        <v>1.8353805974440647E-3</v>
      </c>
      <c r="M15" s="8">
        <v>736264350</v>
      </c>
      <c r="O15" s="8">
        <v>-1837840982</v>
      </c>
      <c r="P15" s="8"/>
      <c r="Q15" s="8">
        <v>12681629</v>
      </c>
      <c r="R15" s="8"/>
      <c r="S15" s="8">
        <f t="shared" si="2"/>
        <v>-1088895003</v>
      </c>
      <c r="U15" s="10">
        <f t="shared" si="3"/>
        <v>1.2633268979674765E-2</v>
      </c>
    </row>
    <row r="16" spans="1:21" x14ac:dyDescent="0.55000000000000004">
      <c r="A16" s="1" t="s">
        <v>88</v>
      </c>
      <c r="C16" s="8">
        <v>102991466</v>
      </c>
      <c r="E16" s="8">
        <v>2537471613</v>
      </c>
      <c r="F16" s="8"/>
      <c r="G16" s="8">
        <v>0</v>
      </c>
      <c r="H16" s="8"/>
      <c r="I16" s="8">
        <f t="shared" si="0"/>
        <v>2640463079</v>
      </c>
      <c r="K16" s="10">
        <f t="shared" si="1"/>
        <v>2.0788806060225096E-2</v>
      </c>
      <c r="M16" s="8">
        <v>102991466</v>
      </c>
      <c r="O16" s="8">
        <v>1898539917</v>
      </c>
      <c r="P16" s="8"/>
      <c r="Q16" s="8">
        <v>1252241074</v>
      </c>
      <c r="R16" s="8"/>
      <c r="S16" s="8">
        <f t="shared" si="2"/>
        <v>3253772457</v>
      </c>
      <c r="U16" s="10">
        <f t="shared" si="3"/>
        <v>-3.7749996587998158E-2</v>
      </c>
    </row>
    <row r="17" spans="1:21" x14ac:dyDescent="0.55000000000000004">
      <c r="A17" s="1" t="s">
        <v>101</v>
      </c>
      <c r="C17" s="8">
        <v>0</v>
      </c>
      <c r="E17" s="8">
        <v>21565835</v>
      </c>
      <c r="F17" s="8"/>
      <c r="G17" s="8">
        <v>0</v>
      </c>
      <c r="H17" s="8"/>
      <c r="I17" s="8">
        <f t="shared" si="0"/>
        <v>21565835</v>
      </c>
      <c r="K17" s="10">
        <f t="shared" si="1"/>
        <v>1.697914145845985E-4</v>
      </c>
      <c r="M17" s="8">
        <v>49462168</v>
      </c>
      <c r="O17" s="8">
        <v>-468365704</v>
      </c>
      <c r="P17" s="8"/>
      <c r="Q17" s="8">
        <v>-864227069</v>
      </c>
      <c r="R17" s="8"/>
      <c r="S17" s="8">
        <f t="shared" si="2"/>
        <v>-1283130605</v>
      </c>
      <c r="U17" s="10">
        <f t="shared" si="3"/>
        <v>1.488677422924845E-2</v>
      </c>
    </row>
    <row r="18" spans="1:21" x14ac:dyDescent="0.55000000000000004">
      <c r="A18" s="1" t="s">
        <v>78</v>
      </c>
      <c r="C18" s="8">
        <v>3175460227</v>
      </c>
      <c r="E18" s="8">
        <v>-4155984455</v>
      </c>
      <c r="F18" s="8"/>
      <c r="G18" s="8">
        <v>0</v>
      </c>
      <c r="H18" s="8"/>
      <c r="I18" s="8">
        <f t="shared" si="0"/>
        <v>-980524228</v>
      </c>
      <c r="K18" s="10">
        <f t="shared" si="1"/>
        <v>-7.7198307279357095E-3</v>
      </c>
      <c r="M18" s="8">
        <v>3175460227</v>
      </c>
      <c r="O18" s="8">
        <v>-12929729488</v>
      </c>
      <c r="P18" s="8"/>
      <c r="Q18" s="8">
        <v>-173003865</v>
      </c>
      <c r="R18" s="8"/>
      <c r="S18" s="8">
        <f t="shared" si="2"/>
        <v>-9927273126</v>
      </c>
      <c r="U18" s="10">
        <f t="shared" si="3"/>
        <v>0.11517539458802598</v>
      </c>
    </row>
    <row r="19" spans="1:21" x14ac:dyDescent="0.55000000000000004">
      <c r="A19" s="1" t="s">
        <v>66</v>
      </c>
      <c r="C19" s="8">
        <v>0</v>
      </c>
      <c r="E19" s="8">
        <v>7920764359</v>
      </c>
      <c r="F19" s="8"/>
      <c r="G19" s="8">
        <v>0</v>
      </c>
      <c r="H19" s="8"/>
      <c r="I19" s="8">
        <f t="shared" si="0"/>
        <v>7920764359</v>
      </c>
      <c r="K19" s="10">
        <f t="shared" si="1"/>
        <v>6.2361498411996598E-2</v>
      </c>
      <c r="M19" s="8">
        <v>6486094450</v>
      </c>
      <c r="O19" s="8">
        <v>-1409896209</v>
      </c>
      <c r="P19" s="8"/>
      <c r="Q19" s="8">
        <v>69579889</v>
      </c>
      <c r="R19" s="8"/>
      <c r="S19" s="8">
        <f t="shared" si="2"/>
        <v>5145778130</v>
      </c>
      <c r="U19" s="10">
        <f t="shared" si="3"/>
        <v>-5.97008885585067E-2</v>
      </c>
    </row>
    <row r="20" spans="1:21" x14ac:dyDescent="0.55000000000000004">
      <c r="A20" s="1" t="s">
        <v>33</v>
      </c>
      <c r="C20" s="8">
        <v>6845946952</v>
      </c>
      <c r="E20" s="8">
        <v>254496343</v>
      </c>
      <c r="F20" s="8"/>
      <c r="G20" s="8">
        <v>0</v>
      </c>
      <c r="H20" s="8"/>
      <c r="I20" s="8">
        <f t="shared" si="0"/>
        <v>7100443295</v>
      </c>
      <c r="K20" s="10">
        <f t="shared" si="1"/>
        <v>5.5902973904593894E-2</v>
      </c>
      <c r="M20" s="8">
        <v>6845946952</v>
      </c>
      <c r="O20" s="8">
        <v>-2809248089</v>
      </c>
      <c r="P20" s="8"/>
      <c r="Q20" s="8">
        <v>169335219</v>
      </c>
      <c r="R20" s="8"/>
      <c r="S20" s="8">
        <f t="shared" si="2"/>
        <v>4206034082</v>
      </c>
      <c r="U20" s="10">
        <f t="shared" si="3"/>
        <v>-4.8798056515266627E-2</v>
      </c>
    </row>
    <row r="21" spans="1:21" x14ac:dyDescent="0.55000000000000004">
      <c r="A21" s="1" t="s">
        <v>39</v>
      </c>
      <c r="C21" s="8">
        <v>0</v>
      </c>
      <c r="E21" s="8">
        <v>7702481823</v>
      </c>
      <c r="F21" s="8"/>
      <c r="G21" s="8">
        <v>0</v>
      </c>
      <c r="H21" s="8"/>
      <c r="I21" s="8">
        <f t="shared" si="0"/>
        <v>7702481823</v>
      </c>
      <c r="K21" s="10">
        <f t="shared" si="1"/>
        <v>6.0642923612247206E-2</v>
      </c>
      <c r="M21" s="8">
        <v>5275061204</v>
      </c>
      <c r="O21" s="8">
        <v>-3660044574</v>
      </c>
      <c r="P21" s="8"/>
      <c r="Q21" s="8">
        <v>-122243259</v>
      </c>
      <c r="R21" s="8"/>
      <c r="S21" s="8">
        <f t="shared" si="2"/>
        <v>1492773371</v>
      </c>
      <c r="U21" s="10">
        <f t="shared" si="3"/>
        <v>-1.7319032110149953E-2</v>
      </c>
    </row>
    <row r="22" spans="1:21" x14ac:dyDescent="0.55000000000000004">
      <c r="A22" s="1" t="s">
        <v>99</v>
      </c>
      <c r="C22" s="8">
        <v>0</v>
      </c>
      <c r="E22" s="8">
        <v>-879678895</v>
      </c>
      <c r="F22" s="8"/>
      <c r="G22" s="8">
        <v>0</v>
      </c>
      <c r="H22" s="8"/>
      <c r="I22" s="8">
        <f t="shared" si="0"/>
        <v>-879678895</v>
      </c>
      <c r="K22" s="10">
        <f t="shared" si="1"/>
        <v>-6.9258586074810689E-3</v>
      </c>
      <c r="M22" s="8">
        <v>7093734328</v>
      </c>
      <c r="O22" s="8">
        <v>-15052789568</v>
      </c>
      <c r="P22" s="8"/>
      <c r="Q22" s="8">
        <v>0</v>
      </c>
      <c r="R22" s="8"/>
      <c r="S22" s="8">
        <f t="shared" si="2"/>
        <v>-7959055240</v>
      </c>
      <c r="U22" s="10">
        <f t="shared" si="3"/>
        <v>9.2340294880579862E-2</v>
      </c>
    </row>
    <row r="23" spans="1:21" x14ac:dyDescent="0.55000000000000004">
      <c r="A23" s="1" t="s">
        <v>23</v>
      </c>
      <c r="C23" s="8">
        <v>1424871346</v>
      </c>
      <c r="E23" s="8">
        <v>2850710512</v>
      </c>
      <c r="F23" s="8"/>
      <c r="G23" s="8">
        <v>0</v>
      </c>
      <c r="H23" s="8"/>
      <c r="I23" s="8">
        <f t="shared" si="0"/>
        <v>4275581858</v>
      </c>
      <c r="K23" s="10">
        <f t="shared" si="1"/>
        <v>3.3662368827456296E-2</v>
      </c>
      <c r="M23" s="8">
        <v>1424871346</v>
      </c>
      <c r="O23" s="8">
        <v>1594803083</v>
      </c>
      <c r="P23" s="8"/>
      <c r="Q23" s="8">
        <v>0</v>
      </c>
      <c r="R23" s="8"/>
      <c r="S23" s="8">
        <f t="shared" si="2"/>
        <v>3019674429</v>
      </c>
      <c r="U23" s="10">
        <f t="shared" si="3"/>
        <v>-3.5034010797644198E-2</v>
      </c>
    </row>
    <row r="24" spans="1:21" x14ac:dyDescent="0.55000000000000004">
      <c r="A24" s="1" t="s">
        <v>64</v>
      </c>
      <c r="C24" s="8">
        <v>8754929562</v>
      </c>
      <c r="E24" s="8">
        <v>-2710062689</v>
      </c>
      <c r="F24" s="8"/>
      <c r="G24" s="8">
        <v>0</v>
      </c>
      <c r="H24" s="8"/>
      <c r="I24" s="8">
        <f t="shared" si="0"/>
        <v>6044866873</v>
      </c>
      <c r="K24" s="10">
        <f t="shared" si="1"/>
        <v>4.7592244739990297E-2</v>
      </c>
      <c r="M24" s="8">
        <v>8754929562</v>
      </c>
      <c r="O24" s="8">
        <v>-903354229</v>
      </c>
      <c r="P24" s="8"/>
      <c r="Q24" s="8">
        <v>0</v>
      </c>
      <c r="R24" s="8"/>
      <c r="S24" s="8">
        <f t="shared" si="2"/>
        <v>7851575333</v>
      </c>
      <c r="U24" s="10">
        <f t="shared" si="3"/>
        <v>-9.1093321966478402E-2</v>
      </c>
    </row>
    <row r="25" spans="1:21" x14ac:dyDescent="0.55000000000000004">
      <c r="A25" s="1" t="s">
        <v>43</v>
      </c>
      <c r="C25" s="8">
        <v>2272604535</v>
      </c>
      <c r="E25" s="8">
        <v>1515782490</v>
      </c>
      <c r="F25" s="8"/>
      <c r="G25" s="8">
        <v>0</v>
      </c>
      <c r="H25" s="8"/>
      <c r="I25" s="8">
        <f t="shared" si="0"/>
        <v>3788387025</v>
      </c>
      <c r="K25" s="10">
        <f t="shared" si="1"/>
        <v>2.982660267820322E-2</v>
      </c>
      <c r="M25" s="8">
        <v>2272604535</v>
      </c>
      <c r="O25" s="8">
        <v>-52268361</v>
      </c>
      <c r="P25" s="8"/>
      <c r="Q25" s="8">
        <v>0</v>
      </c>
      <c r="R25" s="8"/>
      <c r="S25" s="8">
        <f t="shared" si="2"/>
        <v>2220336174</v>
      </c>
      <c r="U25" s="10">
        <f t="shared" si="3"/>
        <v>-2.5760155050912611E-2</v>
      </c>
    </row>
    <row r="26" spans="1:21" x14ac:dyDescent="0.55000000000000004">
      <c r="A26" s="1" t="s">
        <v>47</v>
      </c>
      <c r="C26" s="8">
        <v>554106349</v>
      </c>
      <c r="E26" s="8">
        <v>-79695498</v>
      </c>
      <c r="F26" s="8"/>
      <c r="G26" s="8">
        <v>0</v>
      </c>
      <c r="H26" s="8"/>
      <c r="I26" s="8">
        <f t="shared" si="0"/>
        <v>474410851</v>
      </c>
      <c r="K26" s="10">
        <f t="shared" si="1"/>
        <v>3.7351157275186974E-3</v>
      </c>
      <c r="M26" s="8">
        <v>554106349</v>
      </c>
      <c r="O26" s="8">
        <v>-808340065</v>
      </c>
      <c r="P26" s="8"/>
      <c r="Q26" s="8">
        <v>0</v>
      </c>
      <c r="R26" s="8"/>
      <c r="S26" s="8">
        <f t="shared" si="2"/>
        <v>-254233716</v>
      </c>
      <c r="U26" s="10">
        <f t="shared" si="3"/>
        <v>2.9495983626350096E-3</v>
      </c>
    </row>
    <row r="27" spans="1:21" x14ac:dyDescent="0.55000000000000004">
      <c r="A27" s="1" t="s">
        <v>58</v>
      </c>
      <c r="C27" s="8">
        <v>2723756339</v>
      </c>
      <c r="E27" s="8">
        <v>2494407698</v>
      </c>
      <c r="F27" s="8"/>
      <c r="G27" s="8">
        <v>0</v>
      </c>
      <c r="H27" s="8"/>
      <c r="I27" s="8">
        <f t="shared" si="0"/>
        <v>5218164037</v>
      </c>
      <c r="K27" s="10">
        <f t="shared" si="1"/>
        <v>4.1083475477611195E-2</v>
      </c>
      <c r="M27" s="8">
        <v>2723756339</v>
      </c>
      <c r="O27" s="8">
        <v>-2407190644</v>
      </c>
      <c r="P27" s="8"/>
      <c r="Q27" s="8">
        <v>0</v>
      </c>
      <c r="R27" s="8"/>
      <c r="S27" s="8">
        <f t="shared" si="2"/>
        <v>316565695</v>
      </c>
      <c r="U27" s="10">
        <f t="shared" si="3"/>
        <v>-3.6727687827149327E-3</v>
      </c>
    </row>
    <row r="28" spans="1:21" x14ac:dyDescent="0.55000000000000004">
      <c r="A28" s="1" t="s">
        <v>54</v>
      </c>
      <c r="C28" s="8">
        <v>1340412307</v>
      </c>
      <c r="E28" s="8">
        <v>-2160388169</v>
      </c>
      <c r="F28" s="8"/>
      <c r="G28" s="8">
        <v>0</v>
      </c>
      <c r="H28" s="8"/>
      <c r="I28" s="8">
        <f t="shared" si="0"/>
        <v>-819975862</v>
      </c>
      <c r="K28" s="10">
        <f t="shared" si="1"/>
        <v>-6.4558066745018473E-3</v>
      </c>
      <c r="M28" s="8">
        <v>1340412307</v>
      </c>
      <c r="O28" s="8">
        <v>-3946142551</v>
      </c>
      <c r="P28" s="8"/>
      <c r="Q28" s="8">
        <v>0</v>
      </c>
      <c r="R28" s="8"/>
      <c r="S28" s="8">
        <f t="shared" si="2"/>
        <v>-2605730244</v>
      </c>
      <c r="U28" s="10">
        <f t="shared" si="3"/>
        <v>3.0231464898113371E-2</v>
      </c>
    </row>
    <row r="29" spans="1:21" x14ac:dyDescent="0.55000000000000004">
      <c r="A29" s="1" t="s">
        <v>103</v>
      </c>
      <c r="C29" s="8">
        <v>0</v>
      </c>
      <c r="E29" s="8">
        <v>4558361267</v>
      </c>
      <c r="F29" s="8"/>
      <c r="G29" s="8">
        <v>0</v>
      </c>
      <c r="H29" s="8"/>
      <c r="I29" s="8">
        <f t="shared" si="0"/>
        <v>4558361267</v>
      </c>
      <c r="K29" s="10">
        <f t="shared" si="1"/>
        <v>3.588873826177251E-2</v>
      </c>
      <c r="M29" s="8">
        <v>4860619052</v>
      </c>
      <c r="O29" s="8">
        <v>-10048000642</v>
      </c>
      <c r="P29" s="8"/>
      <c r="Q29" s="8">
        <v>0</v>
      </c>
      <c r="R29" s="8"/>
      <c r="S29" s="8">
        <f t="shared" si="2"/>
        <v>-5187381590</v>
      </c>
      <c r="U29" s="10">
        <f t="shared" si="3"/>
        <v>6.0183568430502717E-2</v>
      </c>
    </row>
    <row r="30" spans="1:21" x14ac:dyDescent="0.55000000000000004">
      <c r="A30" s="1" t="s">
        <v>67</v>
      </c>
      <c r="C30" s="8">
        <v>13018678177</v>
      </c>
      <c r="E30" s="8">
        <v>85874628</v>
      </c>
      <c r="F30" s="8"/>
      <c r="G30" s="8">
        <v>0</v>
      </c>
      <c r="H30" s="8"/>
      <c r="I30" s="8">
        <f t="shared" si="0"/>
        <v>13104552805</v>
      </c>
      <c r="K30" s="10">
        <f t="shared" si="1"/>
        <v>0.10317432913028957</v>
      </c>
      <c r="M30" s="8">
        <v>13018678177</v>
      </c>
      <c r="O30" s="8">
        <v>-1502805982</v>
      </c>
      <c r="P30" s="8"/>
      <c r="Q30" s="8">
        <v>0</v>
      </c>
      <c r="R30" s="8"/>
      <c r="S30" s="8">
        <f t="shared" si="2"/>
        <v>11515872195</v>
      </c>
      <c r="U30" s="10">
        <f t="shared" si="3"/>
        <v>-0.13360618845175529</v>
      </c>
    </row>
    <row r="31" spans="1:21" x14ac:dyDescent="0.55000000000000004">
      <c r="A31" s="1" t="s">
        <v>29</v>
      </c>
      <c r="C31" s="8">
        <v>4014275795</v>
      </c>
      <c r="E31" s="8">
        <v>-3368942141</v>
      </c>
      <c r="F31" s="8"/>
      <c r="G31" s="8">
        <v>0</v>
      </c>
      <c r="H31" s="8"/>
      <c r="I31" s="8">
        <f t="shared" si="0"/>
        <v>645333654</v>
      </c>
      <c r="K31" s="10">
        <f t="shared" si="1"/>
        <v>5.0808194531632026E-3</v>
      </c>
      <c r="M31" s="8">
        <v>4014275795</v>
      </c>
      <c r="O31" s="8">
        <v>-4432818606</v>
      </c>
      <c r="P31" s="8"/>
      <c r="Q31" s="8">
        <v>0</v>
      </c>
      <c r="R31" s="8"/>
      <c r="S31" s="8">
        <f t="shared" si="2"/>
        <v>-418542811</v>
      </c>
      <c r="U31" s="10">
        <f t="shared" si="3"/>
        <v>4.8558987747252778E-3</v>
      </c>
    </row>
    <row r="32" spans="1:21" x14ac:dyDescent="0.55000000000000004">
      <c r="A32" s="1" t="s">
        <v>27</v>
      </c>
      <c r="C32" s="8">
        <v>10368296828</v>
      </c>
      <c r="E32" s="8">
        <v>-11523458435</v>
      </c>
      <c r="F32" s="8"/>
      <c r="G32" s="8">
        <v>0</v>
      </c>
      <c r="H32" s="8"/>
      <c r="I32" s="8">
        <f t="shared" si="0"/>
        <v>-1155161607</v>
      </c>
      <c r="K32" s="10">
        <f t="shared" si="1"/>
        <v>-9.0947799297522239E-3</v>
      </c>
      <c r="M32" s="8">
        <v>10368296828</v>
      </c>
      <c r="O32" s="8">
        <v>-19217421578</v>
      </c>
      <c r="P32" s="8"/>
      <c r="Q32" s="8">
        <v>0</v>
      </c>
      <c r="R32" s="8"/>
      <c r="S32" s="8">
        <f t="shared" si="2"/>
        <v>-8849124750</v>
      </c>
      <c r="U32" s="10">
        <f t="shared" si="3"/>
        <v>0.10266680707822773</v>
      </c>
    </row>
    <row r="33" spans="1:21" x14ac:dyDescent="0.55000000000000004">
      <c r="A33" s="1" t="s">
        <v>69</v>
      </c>
      <c r="C33" s="8">
        <v>0</v>
      </c>
      <c r="E33" s="8">
        <v>-718935329</v>
      </c>
      <c r="F33" s="8"/>
      <c r="G33" s="8">
        <v>0</v>
      </c>
      <c r="H33" s="8"/>
      <c r="I33" s="8">
        <f t="shared" si="0"/>
        <v>-718935329</v>
      </c>
      <c r="K33" s="10">
        <f t="shared" si="1"/>
        <v>-5.6602977119018915E-3</v>
      </c>
      <c r="M33" s="8">
        <v>492561332</v>
      </c>
      <c r="O33" s="8">
        <v>-8191170238</v>
      </c>
      <c r="P33" s="8"/>
      <c r="Q33" s="8">
        <v>0</v>
      </c>
      <c r="R33" s="8"/>
      <c r="S33" s="8">
        <f t="shared" si="2"/>
        <v>-7698608906</v>
      </c>
      <c r="U33" s="10">
        <f t="shared" si="3"/>
        <v>8.9318618242219705E-2</v>
      </c>
    </row>
    <row r="34" spans="1:21" x14ac:dyDescent="0.55000000000000004">
      <c r="A34" s="1" t="s">
        <v>82</v>
      </c>
      <c r="C34" s="8">
        <v>12709080428</v>
      </c>
      <c r="E34" s="8">
        <v>3380402760</v>
      </c>
      <c r="F34" s="8"/>
      <c r="G34" s="8">
        <v>0</v>
      </c>
      <c r="H34" s="8"/>
      <c r="I34" s="8">
        <f t="shared" si="0"/>
        <v>16089483188</v>
      </c>
      <c r="K34" s="10">
        <f t="shared" si="1"/>
        <v>0.12667518370726827</v>
      </c>
      <c r="M34" s="8">
        <v>12709080428</v>
      </c>
      <c r="O34" s="8">
        <v>-5832851821</v>
      </c>
      <c r="P34" s="8"/>
      <c r="Q34" s="8">
        <v>0</v>
      </c>
      <c r="R34" s="8"/>
      <c r="S34" s="8">
        <f t="shared" si="2"/>
        <v>6876228607</v>
      </c>
      <c r="U34" s="10">
        <f t="shared" si="3"/>
        <v>-7.9777430623368673E-2</v>
      </c>
    </row>
    <row r="35" spans="1:21" x14ac:dyDescent="0.55000000000000004">
      <c r="A35" s="1" t="s">
        <v>80</v>
      </c>
      <c r="C35" s="8">
        <v>2805963097</v>
      </c>
      <c r="E35" s="8">
        <v>-4249875881</v>
      </c>
      <c r="F35" s="8"/>
      <c r="G35" s="8">
        <v>0</v>
      </c>
      <c r="H35" s="8"/>
      <c r="I35" s="8">
        <f t="shared" si="0"/>
        <v>-1443912784</v>
      </c>
      <c r="K35" s="10">
        <f t="shared" si="1"/>
        <v>-1.1368166089193664E-2</v>
      </c>
      <c r="M35" s="8">
        <v>2805963097</v>
      </c>
      <c r="O35" s="8">
        <v>-4645213173</v>
      </c>
      <c r="P35" s="8"/>
      <c r="Q35" s="8">
        <v>0</v>
      </c>
      <c r="R35" s="8"/>
      <c r="S35" s="8">
        <f t="shared" si="2"/>
        <v>-1839250076</v>
      </c>
      <c r="U35" s="10">
        <f t="shared" si="3"/>
        <v>2.1338825935447198E-2</v>
      </c>
    </row>
    <row r="36" spans="1:21" x14ac:dyDescent="0.55000000000000004">
      <c r="A36" s="1" t="s">
        <v>21</v>
      </c>
      <c r="C36" s="8">
        <v>0</v>
      </c>
      <c r="E36" s="8">
        <v>-1192146904</v>
      </c>
      <c r="F36" s="8"/>
      <c r="G36" s="8">
        <v>0</v>
      </c>
      <c r="H36" s="8"/>
      <c r="I36" s="8">
        <f t="shared" si="0"/>
        <v>-1192146904</v>
      </c>
      <c r="K36" s="10">
        <f t="shared" si="1"/>
        <v>-9.3859713395196415E-3</v>
      </c>
      <c r="M36" s="8">
        <v>2398565272</v>
      </c>
      <c r="O36" s="8">
        <v>-7298265194</v>
      </c>
      <c r="P36" s="8"/>
      <c r="Q36" s="8">
        <v>0</v>
      </c>
      <c r="R36" s="8"/>
      <c r="S36" s="8">
        <f t="shared" si="2"/>
        <v>-4899699922</v>
      </c>
      <c r="U36" s="10">
        <f t="shared" si="3"/>
        <v>5.6845909719283987E-2</v>
      </c>
    </row>
    <row r="37" spans="1:21" x14ac:dyDescent="0.55000000000000004">
      <c r="A37" s="1" t="s">
        <v>41</v>
      </c>
      <c r="C37" s="8">
        <v>9283083777</v>
      </c>
      <c r="E37" s="8">
        <v>-1151030940</v>
      </c>
      <c r="F37" s="8"/>
      <c r="G37" s="8">
        <v>0</v>
      </c>
      <c r="H37" s="8"/>
      <c r="I37" s="8">
        <f t="shared" si="0"/>
        <v>8132052837</v>
      </c>
      <c r="K37" s="10">
        <f t="shared" si="1"/>
        <v>6.4025007827006347E-2</v>
      </c>
      <c r="M37" s="8">
        <v>9283083777</v>
      </c>
      <c r="O37" s="8">
        <v>5677987131</v>
      </c>
      <c r="P37" s="8"/>
      <c r="Q37" s="8">
        <v>0</v>
      </c>
      <c r="R37" s="8"/>
      <c r="S37" s="8">
        <f t="shared" si="2"/>
        <v>14961070908</v>
      </c>
      <c r="U37" s="10">
        <f t="shared" si="3"/>
        <v>-0.17357709649141531</v>
      </c>
    </row>
    <row r="38" spans="1:21" x14ac:dyDescent="0.55000000000000004">
      <c r="A38" s="1" t="s">
        <v>95</v>
      </c>
      <c r="C38" s="8">
        <v>2946932340</v>
      </c>
      <c r="E38" s="8">
        <v>-1089938846</v>
      </c>
      <c r="F38" s="8"/>
      <c r="G38" s="8">
        <v>0</v>
      </c>
      <c r="H38" s="8"/>
      <c r="I38" s="8">
        <f t="shared" si="0"/>
        <v>1856993494</v>
      </c>
      <c r="K38" s="10">
        <f t="shared" si="1"/>
        <v>1.4620419391164596E-2</v>
      </c>
      <c r="M38" s="8">
        <v>2946932340</v>
      </c>
      <c r="O38" s="8">
        <v>-1768917143</v>
      </c>
      <c r="P38" s="8"/>
      <c r="Q38" s="8">
        <v>0</v>
      </c>
      <c r="R38" s="8"/>
      <c r="S38" s="8">
        <f t="shared" si="2"/>
        <v>1178015197</v>
      </c>
      <c r="U38" s="10">
        <f t="shared" si="3"/>
        <v>-1.3667234035277831E-2</v>
      </c>
    </row>
    <row r="39" spans="1:21" x14ac:dyDescent="0.55000000000000004">
      <c r="A39" s="1" t="s">
        <v>71</v>
      </c>
      <c r="C39" s="8">
        <v>5319270418</v>
      </c>
      <c r="E39" s="8">
        <v>-4129054369</v>
      </c>
      <c r="F39" s="8"/>
      <c r="G39" s="8">
        <v>0</v>
      </c>
      <c r="H39" s="8"/>
      <c r="I39" s="8">
        <f t="shared" si="0"/>
        <v>1190216049</v>
      </c>
      <c r="K39" s="10">
        <f t="shared" si="1"/>
        <v>9.3707693961769534E-3</v>
      </c>
      <c r="M39" s="8">
        <v>5319270418</v>
      </c>
      <c r="O39" s="8">
        <v>-5654777302</v>
      </c>
      <c r="P39" s="8"/>
      <c r="Q39" s="8">
        <v>0</v>
      </c>
      <c r="R39" s="8"/>
      <c r="S39" s="8">
        <f t="shared" si="2"/>
        <v>-335506884</v>
      </c>
      <c r="U39" s="10">
        <f t="shared" si="3"/>
        <v>3.8925228772535192E-3</v>
      </c>
    </row>
    <row r="40" spans="1:21" x14ac:dyDescent="0.55000000000000004">
      <c r="A40" s="1" t="s">
        <v>97</v>
      </c>
      <c r="C40" s="8">
        <v>4769221956</v>
      </c>
      <c r="E40" s="8">
        <v>-1628431578</v>
      </c>
      <c r="F40" s="8"/>
      <c r="G40" s="8">
        <v>0</v>
      </c>
      <c r="H40" s="8"/>
      <c r="I40" s="8">
        <f t="shared" si="0"/>
        <v>3140790378</v>
      </c>
      <c r="K40" s="10">
        <f t="shared" si="1"/>
        <v>2.4727966303846612E-2</v>
      </c>
      <c r="M40" s="8">
        <v>4769221956</v>
      </c>
      <c r="O40" s="8">
        <v>-1028909504</v>
      </c>
      <c r="P40" s="8"/>
      <c r="Q40" s="8">
        <v>0</v>
      </c>
      <c r="R40" s="8"/>
      <c r="S40" s="8">
        <f t="shared" si="2"/>
        <v>3740312452</v>
      </c>
      <c r="U40" s="10">
        <f t="shared" si="3"/>
        <v>-4.3394793018572478E-2</v>
      </c>
    </row>
    <row r="41" spans="1:21" x14ac:dyDescent="0.55000000000000004">
      <c r="A41" s="1" t="s">
        <v>109</v>
      </c>
      <c r="C41" s="8">
        <v>7977905612</v>
      </c>
      <c r="E41" s="8">
        <v>-10217672675</v>
      </c>
      <c r="F41" s="8"/>
      <c r="G41" s="8">
        <v>0</v>
      </c>
      <c r="H41" s="8"/>
      <c r="I41" s="8">
        <f t="shared" si="0"/>
        <v>-2239767063</v>
      </c>
      <c r="K41" s="10">
        <f t="shared" si="1"/>
        <v>-1.7634059518992034E-2</v>
      </c>
      <c r="M41" s="8">
        <v>7977905612</v>
      </c>
      <c r="O41" s="8">
        <v>-10217672675</v>
      </c>
      <c r="P41" s="8"/>
      <c r="Q41" s="8">
        <v>0</v>
      </c>
      <c r="R41" s="8"/>
      <c r="S41" s="8">
        <f t="shared" si="2"/>
        <v>-2239767063</v>
      </c>
      <c r="U41" s="10">
        <f t="shared" si="3"/>
        <v>2.5985590603996144E-2</v>
      </c>
    </row>
    <row r="42" spans="1:21" x14ac:dyDescent="0.55000000000000004">
      <c r="A42" s="1" t="s">
        <v>45</v>
      </c>
      <c r="C42" s="8">
        <v>0</v>
      </c>
      <c r="E42" s="8">
        <v>4365633681</v>
      </c>
      <c r="F42" s="8"/>
      <c r="G42" s="8">
        <v>0</v>
      </c>
      <c r="H42" s="8"/>
      <c r="I42" s="8">
        <f t="shared" si="0"/>
        <v>4365633681</v>
      </c>
      <c r="K42" s="10">
        <f t="shared" si="1"/>
        <v>3.4371361844100071E-2</v>
      </c>
      <c r="M42" s="8">
        <v>12232381314</v>
      </c>
      <c r="O42" s="8">
        <v>-9329299370</v>
      </c>
      <c r="P42" s="8"/>
      <c r="Q42" s="8">
        <v>0</v>
      </c>
      <c r="R42" s="8"/>
      <c r="S42" s="8">
        <f t="shared" si="2"/>
        <v>2903081944</v>
      </c>
      <c r="U42" s="10">
        <f t="shared" si="3"/>
        <v>-3.3681314513837581E-2</v>
      </c>
    </row>
    <row r="43" spans="1:21" x14ac:dyDescent="0.55000000000000004">
      <c r="A43" s="1" t="s">
        <v>56</v>
      </c>
      <c r="C43" s="8">
        <v>0</v>
      </c>
      <c r="E43" s="8">
        <v>3016061261</v>
      </c>
      <c r="F43" s="8"/>
      <c r="G43" s="8">
        <v>0</v>
      </c>
      <c r="H43" s="8"/>
      <c r="I43" s="8">
        <f t="shared" si="0"/>
        <v>3016061261</v>
      </c>
      <c r="K43" s="10">
        <f t="shared" si="1"/>
        <v>2.3745953169863259E-2</v>
      </c>
      <c r="M43" s="8">
        <v>2237453031</v>
      </c>
      <c r="O43" s="8">
        <v>-3124552671</v>
      </c>
      <c r="P43" s="8"/>
      <c r="Q43" s="8">
        <v>0</v>
      </c>
      <c r="R43" s="8"/>
      <c r="S43" s="8">
        <f t="shared" si="2"/>
        <v>-887099640</v>
      </c>
      <c r="U43" s="10">
        <f t="shared" si="3"/>
        <v>1.0292056013680367E-2</v>
      </c>
    </row>
    <row r="44" spans="1:21" x14ac:dyDescent="0.55000000000000004">
      <c r="A44" s="1" t="s">
        <v>84</v>
      </c>
      <c r="C44" s="8">
        <v>0</v>
      </c>
      <c r="E44" s="8">
        <v>-1798439086</v>
      </c>
      <c r="F44" s="8"/>
      <c r="G44" s="8">
        <v>0</v>
      </c>
      <c r="H44" s="8"/>
      <c r="I44" s="8">
        <f t="shared" si="0"/>
        <v>-1798439086</v>
      </c>
      <c r="K44" s="10">
        <f t="shared" si="1"/>
        <v>-1.4159410774318379E-2</v>
      </c>
      <c r="M44" s="8">
        <v>6302947332</v>
      </c>
      <c r="O44" s="8">
        <v>-13028692052</v>
      </c>
      <c r="P44" s="8"/>
      <c r="Q44" s="8">
        <v>0</v>
      </c>
      <c r="R44" s="8"/>
      <c r="S44" s="8">
        <f t="shared" si="2"/>
        <v>-6725744720</v>
      </c>
      <c r="U44" s="10">
        <f t="shared" si="3"/>
        <v>7.8031529121074805E-2</v>
      </c>
    </row>
    <row r="45" spans="1:21" x14ac:dyDescent="0.55000000000000004">
      <c r="A45" s="1" t="s">
        <v>37</v>
      </c>
      <c r="C45" s="8">
        <v>5981641844</v>
      </c>
      <c r="E45" s="8">
        <v>-1485577634</v>
      </c>
      <c r="F45" s="8"/>
      <c r="G45" s="8">
        <v>0</v>
      </c>
      <c r="H45" s="8"/>
      <c r="I45" s="8">
        <f t="shared" si="0"/>
        <v>4496064210</v>
      </c>
      <c r="K45" s="10">
        <f t="shared" si="1"/>
        <v>3.5398263145344729E-2</v>
      </c>
      <c r="M45" s="8">
        <v>5981641844</v>
      </c>
      <c r="O45" s="8">
        <v>-3574211537</v>
      </c>
      <c r="P45" s="8"/>
      <c r="Q45" s="8">
        <v>0</v>
      </c>
      <c r="R45" s="8"/>
      <c r="S45" s="8">
        <f t="shared" si="2"/>
        <v>2407430307</v>
      </c>
      <c r="U45" s="10">
        <f t="shared" si="3"/>
        <v>-2.7930805572952012E-2</v>
      </c>
    </row>
    <row r="46" spans="1:21" x14ac:dyDescent="0.55000000000000004">
      <c r="A46" s="1" t="s">
        <v>25</v>
      </c>
      <c r="C46" s="8">
        <v>4418005556</v>
      </c>
      <c r="E46" s="8">
        <v>-1234996371</v>
      </c>
      <c r="F46" s="8"/>
      <c r="G46" s="8">
        <v>0</v>
      </c>
      <c r="H46" s="8"/>
      <c r="I46" s="8">
        <f t="shared" si="0"/>
        <v>3183009185</v>
      </c>
      <c r="K46" s="10">
        <f t="shared" si="1"/>
        <v>2.5060362010416941E-2</v>
      </c>
      <c r="M46" s="8">
        <v>4418005556</v>
      </c>
      <c r="O46" s="8">
        <v>-4722717607</v>
      </c>
      <c r="P46" s="8"/>
      <c r="Q46" s="8">
        <v>0</v>
      </c>
      <c r="R46" s="8"/>
      <c r="S46" s="8">
        <f t="shared" si="2"/>
        <v>-304712051</v>
      </c>
      <c r="U46" s="10">
        <f t="shared" si="3"/>
        <v>3.5352437939614413E-3</v>
      </c>
    </row>
    <row r="47" spans="1:21" x14ac:dyDescent="0.55000000000000004">
      <c r="A47" s="1" t="s">
        <v>49</v>
      </c>
      <c r="C47" s="8">
        <v>3061714227</v>
      </c>
      <c r="E47" s="8">
        <v>-655811071</v>
      </c>
      <c r="F47" s="8"/>
      <c r="G47" s="8">
        <v>0</v>
      </c>
      <c r="H47" s="8"/>
      <c r="I47" s="8">
        <f t="shared" si="0"/>
        <v>2405903156</v>
      </c>
      <c r="K47" s="10">
        <f t="shared" si="1"/>
        <v>1.8942076678727719E-2</v>
      </c>
      <c r="M47" s="8">
        <v>3061714227</v>
      </c>
      <c r="O47" s="8">
        <v>-16652652581</v>
      </c>
      <c r="P47" s="8"/>
      <c r="Q47" s="8">
        <v>0</v>
      </c>
      <c r="R47" s="8"/>
      <c r="S47" s="8">
        <f t="shared" si="2"/>
        <v>-13590938354</v>
      </c>
      <c r="U47" s="10">
        <f t="shared" si="3"/>
        <v>0.15768093290833129</v>
      </c>
    </row>
    <row r="48" spans="1:21" x14ac:dyDescent="0.55000000000000004">
      <c r="A48" s="1" t="s">
        <v>35</v>
      </c>
      <c r="C48" s="8">
        <v>0</v>
      </c>
      <c r="E48" s="8">
        <v>-4438013840</v>
      </c>
      <c r="F48" s="8"/>
      <c r="G48" s="8">
        <v>0</v>
      </c>
      <c r="H48" s="8"/>
      <c r="I48" s="8">
        <f t="shared" si="0"/>
        <v>-4438013840</v>
      </c>
      <c r="K48" s="10">
        <f t="shared" si="1"/>
        <v>-3.4941222903709782E-2</v>
      </c>
      <c r="M48" s="8">
        <v>12474556400</v>
      </c>
      <c r="O48" s="8">
        <v>-32958779255</v>
      </c>
      <c r="P48" s="8"/>
      <c r="Q48" s="8">
        <v>0</v>
      </c>
      <c r="R48" s="8"/>
      <c r="S48" s="8">
        <f t="shared" si="2"/>
        <v>-20484222855</v>
      </c>
      <c r="U48" s="10">
        <f t="shared" si="3"/>
        <v>0.23765624459093632</v>
      </c>
    </row>
    <row r="49" spans="1:21" x14ac:dyDescent="0.55000000000000004">
      <c r="A49" s="1" t="s">
        <v>62</v>
      </c>
      <c r="C49" s="8">
        <v>0</v>
      </c>
      <c r="E49" s="8">
        <v>5549050165</v>
      </c>
      <c r="F49" s="8"/>
      <c r="G49" s="8">
        <v>0</v>
      </c>
      <c r="H49" s="8"/>
      <c r="I49" s="8">
        <f t="shared" si="0"/>
        <v>5549050165</v>
      </c>
      <c r="K49" s="10">
        <f t="shared" si="1"/>
        <v>4.3688597131353819E-2</v>
      </c>
      <c r="M49" s="8">
        <v>3165201600</v>
      </c>
      <c r="O49" s="8">
        <v>-4347709407</v>
      </c>
      <c r="P49" s="8"/>
      <c r="Q49" s="8">
        <v>0</v>
      </c>
      <c r="R49" s="8"/>
      <c r="S49" s="8">
        <f t="shared" si="2"/>
        <v>-1182507807</v>
      </c>
      <c r="U49" s="10">
        <f t="shared" si="3"/>
        <v>1.3719356921685069E-2</v>
      </c>
    </row>
    <row r="50" spans="1:21" x14ac:dyDescent="0.55000000000000004">
      <c r="A50" s="1" t="s">
        <v>59</v>
      </c>
      <c r="C50" s="8">
        <v>0</v>
      </c>
      <c r="E50" s="8">
        <v>448648732</v>
      </c>
      <c r="F50" s="8"/>
      <c r="G50" s="8">
        <v>0</v>
      </c>
      <c r="H50" s="8"/>
      <c r="I50" s="8">
        <f t="shared" si="0"/>
        <v>448648732</v>
      </c>
      <c r="K50" s="10">
        <f t="shared" si="1"/>
        <v>3.5322862693638541E-3</v>
      </c>
      <c r="M50" s="8">
        <v>4754885543</v>
      </c>
      <c r="O50" s="8">
        <v>-18300145633</v>
      </c>
      <c r="P50" s="8"/>
      <c r="Q50" s="8">
        <v>0</v>
      </c>
      <c r="R50" s="8"/>
      <c r="S50" s="8">
        <f t="shared" si="2"/>
        <v>-13545260090</v>
      </c>
      <c r="U50" s="10">
        <f t="shared" si="3"/>
        <v>0.15715097750028303</v>
      </c>
    </row>
    <row r="51" spans="1:21" x14ac:dyDescent="0.55000000000000004">
      <c r="A51" s="1" t="s">
        <v>15</v>
      </c>
      <c r="C51" s="8">
        <v>2963582090</v>
      </c>
      <c r="E51" s="8">
        <v>5725728000</v>
      </c>
      <c r="F51" s="8"/>
      <c r="G51" s="8">
        <v>0</v>
      </c>
      <c r="H51" s="8"/>
      <c r="I51" s="8">
        <f t="shared" si="0"/>
        <v>8689310090</v>
      </c>
      <c r="K51" s="10">
        <f t="shared" si="1"/>
        <v>6.8412387090290031E-2</v>
      </c>
      <c r="M51" s="8">
        <v>2963582090</v>
      </c>
      <c r="O51" s="8">
        <v>5884776000</v>
      </c>
      <c r="P51" s="8"/>
      <c r="Q51" s="8">
        <v>0</v>
      </c>
      <c r="R51" s="8"/>
      <c r="S51" s="8">
        <f t="shared" si="2"/>
        <v>8848358090</v>
      </c>
      <c r="U51" s="10">
        <f t="shared" si="3"/>
        <v>-0.10265791235286921</v>
      </c>
    </row>
    <row r="52" spans="1:21" x14ac:dyDescent="0.55000000000000004">
      <c r="A52" s="1" t="s">
        <v>73</v>
      </c>
      <c r="C52" s="8">
        <v>250074124</v>
      </c>
      <c r="E52" s="8">
        <v>-3338801881</v>
      </c>
      <c r="F52" s="8"/>
      <c r="G52" s="8">
        <v>0</v>
      </c>
      <c r="H52" s="8"/>
      <c r="I52" s="8">
        <f t="shared" si="0"/>
        <v>-3088727757</v>
      </c>
      <c r="K52" s="10">
        <f t="shared" si="1"/>
        <v>-2.4318068608414376E-2</v>
      </c>
      <c r="M52" s="8">
        <v>250074124</v>
      </c>
      <c r="O52" s="8">
        <v>-19618188832</v>
      </c>
      <c r="P52" s="8"/>
      <c r="Q52" s="8">
        <v>0</v>
      </c>
      <c r="R52" s="8"/>
      <c r="S52" s="8">
        <f t="shared" si="2"/>
        <v>-19368114708</v>
      </c>
      <c r="U52" s="10">
        <f t="shared" si="3"/>
        <v>0.22470725098493172</v>
      </c>
    </row>
    <row r="53" spans="1:21" x14ac:dyDescent="0.55000000000000004">
      <c r="A53" s="1" t="s">
        <v>17</v>
      </c>
      <c r="C53" s="8">
        <v>2057580688</v>
      </c>
      <c r="E53" s="8">
        <v>-7120794867</v>
      </c>
      <c r="F53" s="8"/>
      <c r="G53" s="8">
        <v>0</v>
      </c>
      <c r="H53" s="8"/>
      <c r="I53" s="8">
        <f t="shared" si="0"/>
        <v>-5063214179</v>
      </c>
      <c r="K53" s="10">
        <f t="shared" si="1"/>
        <v>-3.986352941108965E-2</v>
      </c>
      <c r="M53" s="8">
        <v>2057580688</v>
      </c>
      <c r="O53" s="8">
        <v>-28262535121</v>
      </c>
      <c r="P53" s="8"/>
      <c r="Q53" s="8">
        <v>0</v>
      </c>
      <c r="R53" s="8"/>
      <c r="S53" s="8">
        <f t="shared" si="2"/>
        <v>-26204954433</v>
      </c>
      <c r="U53" s="10">
        <f t="shared" si="3"/>
        <v>0.30402769508550093</v>
      </c>
    </row>
    <row r="54" spans="1:21" x14ac:dyDescent="0.55000000000000004">
      <c r="A54" s="1" t="s">
        <v>19</v>
      </c>
      <c r="C54" s="8">
        <v>1571895692</v>
      </c>
      <c r="E54" s="8">
        <v>4244872571</v>
      </c>
      <c r="F54" s="8"/>
      <c r="G54" s="8">
        <v>0</v>
      </c>
      <c r="H54" s="8"/>
      <c r="I54" s="8">
        <f t="shared" si="0"/>
        <v>5816768263</v>
      </c>
      <c r="K54" s="10">
        <f t="shared" si="1"/>
        <v>4.5796386353024028E-2</v>
      </c>
      <c r="M54" s="8">
        <v>1571895692</v>
      </c>
      <c r="O54" s="8">
        <v>-564383728</v>
      </c>
      <c r="P54" s="8"/>
      <c r="Q54" s="8">
        <v>0</v>
      </c>
      <c r="R54" s="8"/>
      <c r="S54" s="8">
        <f t="shared" si="2"/>
        <v>1007511964</v>
      </c>
      <c r="U54" s="10">
        <f t="shared" si="3"/>
        <v>-1.1689069750880653E-2</v>
      </c>
    </row>
    <row r="55" spans="1:21" x14ac:dyDescent="0.55000000000000004">
      <c r="A55" s="1" t="s">
        <v>52</v>
      </c>
      <c r="C55" s="8">
        <v>0</v>
      </c>
      <c r="E55" s="8">
        <v>-7312334833</v>
      </c>
      <c r="F55" s="8"/>
      <c r="G55" s="8">
        <v>0</v>
      </c>
      <c r="H55" s="8"/>
      <c r="I55" s="8">
        <f t="shared" si="0"/>
        <v>-7312334833</v>
      </c>
      <c r="K55" s="10">
        <f t="shared" si="1"/>
        <v>-5.7571231311530663E-2</v>
      </c>
      <c r="M55" s="8">
        <v>0</v>
      </c>
      <c r="O55" s="8">
        <v>1106471556</v>
      </c>
      <c r="P55" s="8"/>
      <c r="Q55" s="8">
        <v>0</v>
      </c>
      <c r="R55" s="8"/>
      <c r="S55" s="8">
        <f t="shared" si="2"/>
        <v>1106471556</v>
      </c>
      <c r="U55" s="10">
        <f t="shared" si="3"/>
        <v>-1.2837190681191206E-2</v>
      </c>
    </row>
    <row r="56" spans="1:21" x14ac:dyDescent="0.55000000000000004">
      <c r="A56" s="1" t="s">
        <v>90</v>
      </c>
      <c r="C56" s="8">
        <v>0</v>
      </c>
      <c r="E56" s="8">
        <v>4395282843</v>
      </c>
      <c r="F56" s="8"/>
      <c r="G56" s="8">
        <v>0</v>
      </c>
      <c r="H56" s="8"/>
      <c r="I56" s="8">
        <f t="shared" si="0"/>
        <v>4395282843</v>
      </c>
      <c r="K56" s="10">
        <f t="shared" si="1"/>
        <v>3.460479463987301E-2</v>
      </c>
      <c r="M56" s="8">
        <v>0</v>
      </c>
      <c r="O56" s="8">
        <v>-4012276001</v>
      </c>
      <c r="P56" s="8"/>
      <c r="Q56" s="8">
        <v>0</v>
      </c>
      <c r="R56" s="8"/>
      <c r="S56" s="8">
        <f t="shared" si="2"/>
        <v>-4012276001</v>
      </c>
      <c r="U56" s="10">
        <f t="shared" si="3"/>
        <v>4.6550091424495975E-2</v>
      </c>
    </row>
    <row r="57" spans="1:21" x14ac:dyDescent="0.55000000000000004">
      <c r="A57" s="1" t="s">
        <v>110</v>
      </c>
      <c r="C57" s="8">
        <v>0</v>
      </c>
      <c r="E57" s="8">
        <v>-10475880814</v>
      </c>
      <c r="F57" s="8"/>
      <c r="G57" s="8">
        <v>0</v>
      </c>
      <c r="H57" s="8"/>
      <c r="I57" s="8">
        <f t="shared" si="0"/>
        <v>-10475880814</v>
      </c>
      <c r="K57" s="10">
        <f t="shared" si="1"/>
        <v>-8.2478356271793576E-2</v>
      </c>
      <c r="M57" s="8">
        <v>0</v>
      </c>
      <c r="O57" s="8">
        <v>-10475880814</v>
      </c>
      <c r="P57" s="8"/>
      <c r="Q57" s="8">
        <v>0</v>
      </c>
      <c r="R57" s="8"/>
      <c r="S57" s="8">
        <f t="shared" si="2"/>
        <v>-10475880814</v>
      </c>
      <c r="U57" s="10">
        <f t="shared" si="3"/>
        <v>0.12154029521455727</v>
      </c>
    </row>
    <row r="58" spans="1:21" x14ac:dyDescent="0.55000000000000004">
      <c r="A58" s="1" t="s">
        <v>92</v>
      </c>
      <c r="C58" s="8">
        <v>0</v>
      </c>
      <c r="E58" s="8">
        <v>812914109</v>
      </c>
      <c r="F58" s="8"/>
      <c r="G58" s="8">
        <v>0</v>
      </c>
      <c r="H58" s="8"/>
      <c r="I58" s="8">
        <f t="shared" si="0"/>
        <v>812914109</v>
      </c>
      <c r="K58" s="10">
        <f t="shared" si="1"/>
        <v>6.4002083157405458E-3</v>
      </c>
      <c r="M58" s="8">
        <v>0</v>
      </c>
      <c r="O58" s="8">
        <v>-4529092896</v>
      </c>
      <c r="P58" s="8"/>
      <c r="Q58" s="8">
        <v>0</v>
      </c>
      <c r="R58" s="8"/>
      <c r="S58" s="8">
        <f t="shared" si="2"/>
        <v>-4529092896</v>
      </c>
      <c r="U58" s="10">
        <f t="shared" si="3"/>
        <v>5.2546157922906865E-2</v>
      </c>
    </row>
    <row r="59" spans="1:21" x14ac:dyDescent="0.55000000000000004">
      <c r="A59" s="1" t="s">
        <v>74</v>
      </c>
      <c r="C59" s="8">
        <v>0</v>
      </c>
      <c r="E59" s="8">
        <v>4079513118</v>
      </c>
      <c r="F59" s="8"/>
      <c r="G59" s="8">
        <v>0</v>
      </c>
      <c r="H59" s="8"/>
      <c r="I59" s="8">
        <f>C59+E59+G59</f>
        <v>4079513118</v>
      </c>
      <c r="K59" s="10">
        <f t="shared" si="1"/>
        <v>3.2118686947277771E-2</v>
      </c>
      <c r="M59" s="8">
        <v>0</v>
      </c>
      <c r="O59" s="8">
        <v>-6751080900</v>
      </c>
      <c r="P59" s="8"/>
      <c r="Q59" s="8">
        <v>0</v>
      </c>
      <c r="R59" s="8"/>
      <c r="S59" s="8">
        <f t="shared" si="2"/>
        <v>-6751080900</v>
      </c>
      <c r="U59" s="10">
        <f t="shared" si="3"/>
        <v>7.8325477367669386E-2</v>
      </c>
    </row>
    <row r="60" spans="1:21" x14ac:dyDescent="0.55000000000000004">
      <c r="A60" s="1" t="s">
        <v>61</v>
      </c>
      <c r="C60" s="8">
        <v>0</v>
      </c>
      <c r="E60" s="8">
        <v>0</v>
      </c>
      <c r="F60" s="8"/>
      <c r="G60" s="8">
        <v>0</v>
      </c>
      <c r="H60" s="8"/>
      <c r="I60" s="8">
        <f t="shared" si="0"/>
        <v>0</v>
      </c>
      <c r="K60" s="10">
        <f t="shared" si="1"/>
        <v>0</v>
      </c>
      <c r="M60" s="8">
        <v>0</v>
      </c>
      <c r="O60" s="8">
        <v>0</v>
      </c>
      <c r="P60" s="8"/>
      <c r="Q60" s="8">
        <v>0</v>
      </c>
      <c r="R60" s="8"/>
      <c r="S60" s="8">
        <f t="shared" si="2"/>
        <v>0</v>
      </c>
      <c r="U60" s="10">
        <f t="shared" si="3"/>
        <v>0</v>
      </c>
    </row>
    <row r="61" spans="1:21" ht="24.75" thickBot="1" x14ac:dyDescent="0.6">
      <c r="A61" s="1" t="s">
        <v>31</v>
      </c>
      <c r="C61" s="8">
        <v>0</v>
      </c>
      <c r="E61" s="8">
        <v>935082754</v>
      </c>
      <c r="F61" s="8"/>
      <c r="G61" s="8">
        <v>0</v>
      </c>
      <c r="H61" s="8"/>
      <c r="I61" s="8">
        <f t="shared" si="0"/>
        <v>935082754</v>
      </c>
      <c r="K61" s="10">
        <f t="shared" si="1"/>
        <v>7.3620624267653973E-3</v>
      </c>
      <c r="M61" s="8">
        <v>0</v>
      </c>
      <c r="O61" s="8">
        <v>-1902730579</v>
      </c>
      <c r="P61" s="8"/>
      <c r="Q61" s="8">
        <v>0</v>
      </c>
      <c r="R61" s="8"/>
      <c r="S61" s="8">
        <f t="shared" si="2"/>
        <v>-1902730579</v>
      </c>
      <c r="U61" s="10">
        <f t="shared" si="3"/>
        <v>2.2075321435155216E-2</v>
      </c>
    </row>
    <row r="62" spans="1:21" ht="24.75" thickBot="1" x14ac:dyDescent="0.6">
      <c r="A62" s="1" t="s">
        <v>112</v>
      </c>
      <c r="C62" s="13">
        <f>SUM(C8:C61)</f>
        <v>128905318889</v>
      </c>
      <c r="E62" s="13">
        <f>SUM(E8:E61)</f>
        <v>-10729393456</v>
      </c>
      <c r="F62" s="8"/>
      <c r="G62" s="13">
        <f>SUM(G8:G61)</f>
        <v>8837769887</v>
      </c>
      <c r="H62" s="8"/>
      <c r="I62" s="13">
        <f>SUM(I8:I61)</f>
        <v>127013695320</v>
      </c>
      <c r="K62" s="11">
        <f>SUM(K8:K61)</f>
        <v>1</v>
      </c>
      <c r="M62" s="3">
        <f>SUM(M8:M61)</f>
        <v>199463046288</v>
      </c>
      <c r="O62" s="13">
        <f>SUM(O8:O61)</f>
        <v>-299981853807</v>
      </c>
      <c r="Q62" s="3">
        <f>SUM(Q8:Q61)</f>
        <v>14326151861</v>
      </c>
      <c r="S62" s="13">
        <f>SUM(S8:S61)</f>
        <v>-86192655658</v>
      </c>
      <c r="U62" s="11">
        <f>SUM(U8:U61)</f>
        <v>0.99999999999999989</v>
      </c>
    </row>
    <row r="63" spans="1:21" ht="24.75" thickTop="1" x14ac:dyDescent="0.55000000000000004">
      <c r="C63" s="16"/>
      <c r="E63" s="16"/>
      <c r="G63" s="16"/>
      <c r="M63" s="2"/>
      <c r="O63" s="16"/>
      <c r="Q63" s="2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5"/>
  <sheetViews>
    <sheetView rightToLeft="1" topLeftCell="A5" workbookViewId="0">
      <selection activeCell="E23" sqref="E23"/>
    </sheetView>
  </sheetViews>
  <sheetFormatPr defaultRowHeight="24" x14ac:dyDescent="0.55000000000000004"/>
  <cols>
    <col min="1" max="1" width="32" style="1" bestFit="1" customWidth="1"/>
    <col min="2" max="2" width="1" style="1" customWidth="1"/>
    <col min="3" max="3" width="20" style="1" customWidth="1"/>
    <col min="4" max="4" width="1" style="1" customWidth="1"/>
    <col min="5" max="5" width="21" style="1" customWidth="1"/>
    <col min="6" max="6" width="1" style="1" customWidth="1"/>
    <col min="7" max="7" width="20" style="1" customWidth="1"/>
    <col min="8" max="8" width="1" style="1" customWidth="1"/>
    <col min="9" max="9" width="20" style="1" customWidth="1"/>
    <col min="10" max="10" width="1" style="1" customWidth="1"/>
    <col min="11" max="11" width="21" style="1" customWidth="1"/>
    <col min="12" max="12" width="1" style="1" customWidth="1"/>
    <col min="13" max="13" width="21" style="1" customWidth="1"/>
    <col min="14" max="14" width="1" style="1" customWidth="1"/>
    <col min="15" max="15" width="20" style="1" customWidth="1"/>
    <col min="16" max="16" width="1" style="1" customWidth="1"/>
    <col min="17" max="17" width="21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2" t="s">
        <v>0</v>
      </c>
      <c r="B2" s="22" t="s">
        <v>0</v>
      </c>
      <c r="C2" s="22" t="s">
        <v>0</v>
      </c>
      <c r="D2" s="22" t="s">
        <v>0</v>
      </c>
      <c r="E2" s="22" t="s">
        <v>0</v>
      </c>
      <c r="F2" s="22" t="s">
        <v>0</v>
      </c>
      <c r="G2" s="22" t="s">
        <v>0</v>
      </c>
      <c r="H2" s="22" t="s">
        <v>0</v>
      </c>
      <c r="I2" s="22" t="s">
        <v>0</v>
      </c>
      <c r="J2" s="22" t="s">
        <v>0</v>
      </c>
      <c r="K2" s="22" t="s">
        <v>0</v>
      </c>
      <c r="L2" s="22" t="s">
        <v>0</v>
      </c>
      <c r="M2" s="22" t="s">
        <v>0</v>
      </c>
      <c r="N2" s="22" t="s">
        <v>0</v>
      </c>
      <c r="O2" s="22" t="s">
        <v>0</v>
      </c>
      <c r="P2" s="22" t="s">
        <v>0</v>
      </c>
      <c r="Q2" s="22" t="s">
        <v>0</v>
      </c>
    </row>
    <row r="3" spans="1:17" ht="24.75" x14ac:dyDescent="0.55000000000000004">
      <c r="A3" s="22" t="s">
        <v>176</v>
      </c>
      <c r="B3" s="22" t="s">
        <v>176</v>
      </c>
      <c r="C3" s="22" t="s">
        <v>176</v>
      </c>
      <c r="D3" s="22" t="s">
        <v>176</v>
      </c>
      <c r="E3" s="22" t="s">
        <v>176</v>
      </c>
      <c r="F3" s="22" t="s">
        <v>176</v>
      </c>
      <c r="G3" s="22" t="s">
        <v>176</v>
      </c>
      <c r="H3" s="22" t="s">
        <v>176</v>
      </c>
      <c r="I3" s="22" t="s">
        <v>176</v>
      </c>
      <c r="J3" s="22" t="s">
        <v>176</v>
      </c>
      <c r="K3" s="22" t="s">
        <v>176</v>
      </c>
      <c r="L3" s="22" t="s">
        <v>176</v>
      </c>
      <c r="M3" s="22" t="s">
        <v>176</v>
      </c>
      <c r="N3" s="22" t="s">
        <v>176</v>
      </c>
      <c r="O3" s="22" t="s">
        <v>176</v>
      </c>
      <c r="P3" s="22" t="s">
        <v>176</v>
      </c>
      <c r="Q3" s="22" t="s">
        <v>176</v>
      </c>
    </row>
    <row r="4" spans="1:17" ht="24.75" x14ac:dyDescent="0.55000000000000004">
      <c r="A4" s="22" t="s">
        <v>2</v>
      </c>
      <c r="B4" s="22" t="s">
        <v>2</v>
      </c>
      <c r="C4" s="22" t="s">
        <v>2</v>
      </c>
      <c r="D4" s="22" t="s">
        <v>2</v>
      </c>
      <c r="E4" s="22" t="s">
        <v>2</v>
      </c>
      <c r="F4" s="22" t="s">
        <v>2</v>
      </c>
      <c r="G4" s="22" t="s">
        <v>2</v>
      </c>
      <c r="H4" s="22" t="s">
        <v>2</v>
      </c>
      <c r="I4" s="22" t="s">
        <v>2</v>
      </c>
      <c r="J4" s="22" t="s">
        <v>2</v>
      </c>
      <c r="K4" s="22" t="s">
        <v>2</v>
      </c>
      <c r="L4" s="22" t="s">
        <v>2</v>
      </c>
      <c r="M4" s="22" t="s">
        <v>2</v>
      </c>
      <c r="N4" s="22" t="s">
        <v>2</v>
      </c>
      <c r="O4" s="22" t="s">
        <v>2</v>
      </c>
      <c r="P4" s="22" t="s">
        <v>2</v>
      </c>
      <c r="Q4" s="22" t="s">
        <v>2</v>
      </c>
    </row>
    <row r="6" spans="1:17" ht="24.75" x14ac:dyDescent="0.55000000000000004">
      <c r="A6" s="21" t="s">
        <v>180</v>
      </c>
      <c r="C6" s="21" t="s">
        <v>178</v>
      </c>
      <c r="D6" s="21" t="s">
        <v>178</v>
      </c>
      <c r="E6" s="21" t="s">
        <v>178</v>
      </c>
      <c r="F6" s="21" t="s">
        <v>178</v>
      </c>
      <c r="G6" s="21" t="s">
        <v>178</v>
      </c>
      <c r="H6" s="21" t="s">
        <v>178</v>
      </c>
      <c r="I6" s="21" t="s">
        <v>178</v>
      </c>
      <c r="K6" s="21" t="s">
        <v>179</v>
      </c>
      <c r="L6" s="21" t="s">
        <v>179</v>
      </c>
      <c r="M6" s="21" t="s">
        <v>179</v>
      </c>
      <c r="N6" s="21" t="s">
        <v>179</v>
      </c>
      <c r="O6" s="21" t="s">
        <v>179</v>
      </c>
      <c r="P6" s="21" t="s">
        <v>179</v>
      </c>
      <c r="Q6" s="21" t="s">
        <v>179</v>
      </c>
    </row>
    <row r="7" spans="1:17" ht="24.75" x14ac:dyDescent="0.55000000000000004">
      <c r="A7" s="21" t="s">
        <v>180</v>
      </c>
      <c r="C7" s="21" t="s">
        <v>225</v>
      </c>
      <c r="E7" s="21" t="s">
        <v>222</v>
      </c>
      <c r="G7" s="21" t="s">
        <v>223</v>
      </c>
      <c r="I7" s="21" t="s">
        <v>226</v>
      </c>
      <c r="K7" s="21" t="s">
        <v>225</v>
      </c>
      <c r="M7" s="21" t="s">
        <v>222</v>
      </c>
      <c r="O7" s="21" t="s">
        <v>223</v>
      </c>
      <c r="Q7" s="21" t="s">
        <v>226</v>
      </c>
    </row>
    <row r="8" spans="1:17" x14ac:dyDescent="0.55000000000000004">
      <c r="A8" s="1" t="s">
        <v>153</v>
      </c>
      <c r="C8" s="8">
        <v>0</v>
      </c>
      <c r="E8" s="8">
        <v>-767017652</v>
      </c>
      <c r="F8" s="8"/>
      <c r="G8" s="8">
        <v>2748216598</v>
      </c>
      <c r="H8" s="8"/>
      <c r="I8" s="8">
        <f>C8+E8+G8</f>
        <v>1981198946</v>
      </c>
      <c r="K8" s="8">
        <v>0</v>
      </c>
      <c r="M8" s="8">
        <v>9151593613</v>
      </c>
      <c r="N8" s="8"/>
      <c r="O8" s="8">
        <v>2748216598</v>
      </c>
      <c r="P8" s="8"/>
      <c r="Q8" s="8">
        <f>K8+M8+O8</f>
        <v>11899810211</v>
      </c>
    </row>
    <row r="9" spans="1:17" x14ac:dyDescent="0.55000000000000004">
      <c r="A9" s="1" t="s">
        <v>142</v>
      </c>
      <c r="C9" s="8">
        <v>0</v>
      </c>
      <c r="E9" s="8">
        <v>0</v>
      </c>
      <c r="F9" s="8"/>
      <c r="G9" s="8">
        <v>1136257961</v>
      </c>
      <c r="H9" s="8"/>
      <c r="I9" s="8">
        <f t="shared" ref="I9:I23" si="0">C9+E9+G9</f>
        <v>1136257961</v>
      </c>
      <c r="K9" s="8">
        <v>0</v>
      </c>
      <c r="M9" s="8">
        <v>0</v>
      </c>
      <c r="N9" s="8"/>
      <c r="O9" s="8">
        <v>1136257961</v>
      </c>
      <c r="P9" s="8"/>
      <c r="Q9" s="8">
        <f t="shared" ref="Q9:Q23" si="1">K9+M9+O9</f>
        <v>1136257961</v>
      </c>
    </row>
    <row r="10" spans="1:17" x14ac:dyDescent="0.55000000000000004">
      <c r="A10" s="1" t="s">
        <v>144</v>
      </c>
      <c r="C10" s="8">
        <v>0</v>
      </c>
      <c r="E10" s="8">
        <v>1928504399</v>
      </c>
      <c r="F10" s="8"/>
      <c r="G10" s="8">
        <v>687267248</v>
      </c>
      <c r="H10" s="8"/>
      <c r="I10" s="8">
        <f t="shared" si="0"/>
        <v>2615771647</v>
      </c>
      <c r="K10" s="8">
        <v>0</v>
      </c>
      <c r="M10" s="8">
        <v>9436048321</v>
      </c>
      <c r="N10" s="8"/>
      <c r="O10" s="8">
        <v>1647500126</v>
      </c>
      <c r="P10" s="8"/>
      <c r="Q10" s="8">
        <f t="shared" si="1"/>
        <v>11083548447</v>
      </c>
    </row>
    <row r="11" spans="1:17" x14ac:dyDescent="0.55000000000000004">
      <c r="A11" s="1" t="s">
        <v>161</v>
      </c>
      <c r="C11" s="8">
        <v>9011503253</v>
      </c>
      <c r="E11" s="8">
        <v>0</v>
      </c>
      <c r="F11" s="8"/>
      <c r="G11" s="8">
        <v>0</v>
      </c>
      <c r="H11" s="8"/>
      <c r="I11" s="8">
        <f t="shared" si="0"/>
        <v>9011503253</v>
      </c>
      <c r="K11" s="8">
        <v>36700403818</v>
      </c>
      <c r="M11" s="8">
        <v>6358105785</v>
      </c>
      <c r="N11" s="8"/>
      <c r="O11" s="8">
        <v>2060983745</v>
      </c>
      <c r="P11" s="8"/>
      <c r="Q11" s="8">
        <f t="shared" si="1"/>
        <v>45119493348</v>
      </c>
    </row>
    <row r="12" spans="1:17" x14ac:dyDescent="0.55000000000000004">
      <c r="A12" s="1" t="s">
        <v>140</v>
      </c>
      <c r="C12" s="8">
        <v>0</v>
      </c>
      <c r="E12" s="8">
        <v>108702544</v>
      </c>
      <c r="F12" s="8"/>
      <c r="G12" s="8">
        <v>0</v>
      </c>
      <c r="H12" s="8"/>
      <c r="I12" s="8">
        <f t="shared" si="0"/>
        <v>108702544</v>
      </c>
      <c r="K12" s="8">
        <v>0</v>
      </c>
      <c r="M12" s="8">
        <v>523723807</v>
      </c>
      <c r="N12" s="8"/>
      <c r="O12" s="8">
        <v>818851558</v>
      </c>
      <c r="P12" s="8"/>
      <c r="Q12" s="8">
        <f t="shared" si="1"/>
        <v>1342575365</v>
      </c>
    </row>
    <row r="13" spans="1:17" x14ac:dyDescent="0.55000000000000004">
      <c r="A13" s="1" t="s">
        <v>164</v>
      </c>
      <c r="C13" s="8">
        <v>1450753995</v>
      </c>
      <c r="E13" s="8">
        <v>2603528025</v>
      </c>
      <c r="F13" s="8"/>
      <c r="G13" s="8">
        <v>0</v>
      </c>
      <c r="H13" s="8"/>
      <c r="I13" s="8">
        <f t="shared" si="0"/>
        <v>4054282020</v>
      </c>
      <c r="K13" s="8">
        <v>6137164176</v>
      </c>
      <c r="M13" s="8">
        <v>3170425256</v>
      </c>
      <c r="N13" s="8"/>
      <c r="O13" s="8">
        <v>0</v>
      </c>
      <c r="P13" s="8"/>
      <c r="Q13" s="8">
        <f t="shared" si="1"/>
        <v>9307589432</v>
      </c>
    </row>
    <row r="14" spans="1:17" x14ac:dyDescent="0.55000000000000004">
      <c r="A14" s="1" t="s">
        <v>158</v>
      </c>
      <c r="C14" s="8">
        <v>2640627095</v>
      </c>
      <c r="E14" s="8">
        <v>0</v>
      </c>
      <c r="F14" s="8"/>
      <c r="G14" s="8">
        <v>0</v>
      </c>
      <c r="H14" s="8"/>
      <c r="I14" s="8">
        <f t="shared" si="0"/>
        <v>2640627095</v>
      </c>
      <c r="K14" s="8">
        <v>9256081709</v>
      </c>
      <c r="M14" s="8">
        <v>1064880196</v>
      </c>
      <c r="N14" s="8"/>
      <c r="O14" s="8">
        <v>0</v>
      </c>
      <c r="P14" s="8"/>
      <c r="Q14" s="8">
        <f t="shared" si="1"/>
        <v>10320961905</v>
      </c>
    </row>
    <row r="15" spans="1:17" x14ac:dyDescent="0.55000000000000004">
      <c r="A15" s="1" t="s">
        <v>148</v>
      </c>
      <c r="C15" s="8">
        <v>0</v>
      </c>
      <c r="E15" s="8">
        <v>3898474793</v>
      </c>
      <c r="F15" s="8"/>
      <c r="G15" s="8">
        <v>0</v>
      </c>
      <c r="H15" s="8"/>
      <c r="I15" s="8">
        <f t="shared" si="0"/>
        <v>3898474793</v>
      </c>
      <c r="K15" s="8">
        <v>0</v>
      </c>
      <c r="M15" s="8">
        <v>15749759249</v>
      </c>
      <c r="N15" s="8"/>
      <c r="O15" s="8">
        <v>0</v>
      </c>
      <c r="P15" s="8"/>
      <c r="Q15" s="8">
        <f t="shared" si="1"/>
        <v>15749759249</v>
      </c>
    </row>
    <row r="16" spans="1:17" x14ac:dyDescent="0.55000000000000004">
      <c r="A16" s="1" t="s">
        <v>131</v>
      </c>
      <c r="C16" s="8">
        <v>0</v>
      </c>
      <c r="E16" s="8">
        <v>347167465</v>
      </c>
      <c r="F16" s="8"/>
      <c r="G16" s="8">
        <v>0</v>
      </c>
      <c r="H16" s="8"/>
      <c r="I16" s="8">
        <f t="shared" si="0"/>
        <v>347167465</v>
      </c>
      <c r="K16" s="8">
        <v>0</v>
      </c>
      <c r="M16" s="8">
        <v>1848283138</v>
      </c>
      <c r="N16" s="8"/>
      <c r="O16" s="8">
        <v>0</v>
      </c>
      <c r="P16" s="8"/>
      <c r="Q16" s="8">
        <f t="shared" si="1"/>
        <v>1848283138</v>
      </c>
    </row>
    <row r="17" spans="1:17" x14ac:dyDescent="0.55000000000000004">
      <c r="A17" s="1" t="s">
        <v>123</v>
      </c>
      <c r="C17" s="8">
        <v>0</v>
      </c>
      <c r="E17" s="8">
        <v>5938924</v>
      </c>
      <c r="F17" s="8"/>
      <c r="G17" s="8">
        <v>0</v>
      </c>
      <c r="H17" s="8"/>
      <c r="I17" s="8">
        <f t="shared" si="0"/>
        <v>5938924</v>
      </c>
      <c r="K17" s="8">
        <v>0</v>
      </c>
      <c r="M17" s="8">
        <v>27942935</v>
      </c>
      <c r="N17" s="8"/>
      <c r="O17" s="8">
        <v>0</v>
      </c>
      <c r="P17" s="8"/>
      <c r="Q17" s="8">
        <f t="shared" si="1"/>
        <v>27942935</v>
      </c>
    </row>
    <row r="18" spans="1:17" x14ac:dyDescent="0.55000000000000004">
      <c r="A18" s="1" t="s">
        <v>150</v>
      </c>
      <c r="C18" s="8">
        <v>0</v>
      </c>
      <c r="E18" s="8">
        <v>489055343</v>
      </c>
      <c r="F18" s="8"/>
      <c r="G18" s="8">
        <v>0</v>
      </c>
      <c r="H18" s="8"/>
      <c r="I18" s="8">
        <f t="shared" si="0"/>
        <v>489055343</v>
      </c>
      <c r="K18" s="8">
        <v>0</v>
      </c>
      <c r="M18" s="8">
        <v>2585960210</v>
      </c>
      <c r="N18" s="8"/>
      <c r="O18" s="8">
        <v>0</v>
      </c>
      <c r="P18" s="8"/>
      <c r="Q18" s="8">
        <f t="shared" si="1"/>
        <v>2585960210</v>
      </c>
    </row>
    <row r="19" spans="1:17" x14ac:dyDescent="0.55000000000000004">
      <c r="A19" s="1" t="s">
        <v>134</v>
      </c>
      <c r="C19" s="8">
        <v>0</v>
      </c>
      <c r="E19" s="8">
        <v>224486405</v>
      </c>
      <c r="F19" s="8"/>
      <c r="G19" s="8">
        <v>0</v>
      </c>
      <c r="H19" s="8"/>
      <c r="I19" s="8">
        <f t="shared" si="0"/>
        <v>224486405</v>
      </c>
      <c r="K19" s="8">
        <v>0</v>
      </c>
      <c r="M19" s="8">
        <v>1422151709</v>
      </c>
      <c r="N19" s="8"/>
      <c r="O19" s="8">
        <v>0</v>
      </c>
      <c r="P19" s="8"/>
      <c r="Q19" s="8">
        <f t="shared" si="1"/>
        <v>1422151709</v>
      </c>
    </row>
    <row r="20" spans="1:17" x14ac:dyDescent="0.55000000000000004">
      <c r="A20" s="1" t="s">
        <v>137</v>
      </c>
      <c r="C20" s="8">
        <v>0</v>
      </c>
      <c r="E20" s="8">
        <v>1847371103</v>
      </c>
      <c r="F20" s="8"/>
      <c r="G20" s="8">
        <v>0</v>
      </c>
      <c r="H20" s="8"/>
      <c r="I20" s="8">
        <f t="shared" si="0"/>
        <v>1847371103</v>
      </c>
      <c r="K20" s="8">
        <v>0</v>
      </c>
      <c r="M20" s="8">
        <v>7158788314</v>
      </c>
      <c r="N20" s="8"/>
      <c r="O20" s="8">
        <v>0</v>
      </c>
      <c r="P20" s="8"/>
      <c r="Q20" s="8">
        <f t="shared" si="1"/>
        <v>7158788314</v>
      </c>
    </row>
    <row r="21" spans="1:17" x14ac:dyDescent="0.55000000000000004">
      <c r="A21" s="1" t="s">
        <v>128</v>
      </c>
      <c r="C21" s="8">
        <v>0</v>
      </c>
      <c r="E21" s="8">
        <v>366593543</v>
      </c>
      <c r="F21" s="8"/>
      <c r="G21" s="8">
        <v>0</v>
      </c>
      <c r="H21" s="8"/>
      <c r="I21" s="8">
        <f t="shared" si="0"/>
        <v>366593543</v>
      </c>
      <c r="K21" s="8">
        <v>0</v>
      </c>
      <c r="M21" s="8">
        <v>1459779367</v>
      </c>
      <c r="N21" s="8"/>
      <c r="O21" s="8">
        <v>0</v>
      </c>
      <c r="P21" s="8"/>
      <c r="Q21" s="8">
        <f t="shared" si="1"/>
        <v>1459779367</v>
      </c>
    </row>
    <row r="22" spans="1:17" x14ac:dyDescent="0.55000000000000004">
      <c r="A22" s="1" t="s">
        <v>155</v>
      </c>
      <c r="C22" s="8">
        <v>0</v>
      </c>
      <c r="E22" s="8">
        <v>2386687334</v>
      </c>
      <c r="F22" s="8"/>
      <c r="G22" s="8">
        <v>0</v>
      </c>
      <c r="H22" s="8"/>
      <c r="I22" s="8">
        <f t="shared" si="0"/>
        <v>2386687334</v>
      </c>
      <c r="K22" s="8">
        <v>0</v>
      </c>
      <c r="M22" s="8">
        <v>9402647461</v>
      </c>
      <c r="N22" s="8"/>
      <c r="O22" s="8">
        <v>0</v>
      </c>
      <c r="P22" s="8"/>
      <c r="Q22" s="8">
        <f t="shared" si="1"/>
        <v>9402647461</v>
      </c>
    </row>
    <row r="23" spans="1:17" x14ac:dyDescent="0.55000000000000004">
      <c r="A23" s="1" t="s">
        <v>147</v>
      </c>
      <c r="C23" s="8">
        <v>0</v>
      </c>
      <c r="E23" s="8">
        <v>352736</v>
      </c>
      <c r="F23" s="8"/>
      <c r="G23" s="8">
        <v>0</v>
      </c>
      <c r="H23" s="8"/>
      <c r="I23" s="8">
        <f t="shared" si="0"/>
        <v>352736</v>
      </c>
      <c r="K23" s="8">
        <v>0</v>
      </c>
      <c r="M23" s="8">
        <v>1318321</v>
      </c>
      <c r="N23" s="8"/>
      <c r="O23" s="8">
        <v>0</v>
      </c>
      <c r="P23" s="8"/>
      <c r="Q23" s="8">
        <f t="shared" si="1"/>
        <v>1318321</v>
      </c>
    </row>
    <row r="24" spans="1:17" x14ac:dyDescent="0.55000000000000004">
      <c r="A24" s="1" t="s">
        <v>112</v>
      </c>
      <c r="C24" s="3">
        <f>SUM(C8:C23)</f>
        <v>13102884343</v>
      </c>
      <c r="E24" s="3">
        <f>SUM(E8:E23)</f>
        <v>13439844962</v>
      </c>
      <c r="G24" s="3">
        <f>SUM(G8:G23)</f>
        <v>4571741807</v>
      </c>
      <c r="I24" s="3">
        <f>SUM(I8:I23)</f>
        <v>31114471112</v>
      </c>
      <c r="K24" s="3">
        <f>SUM(K8:K23)</f>
        <v>52093649703</v>
      </c>
      <c r="M24" s="3">
        <f>SUM(M8:M23)</f>
        <v>69361407682</v>
      </c>
      <c r="O24" s="3">
        <f>SUM(O8:O23)</f>
        <v>8411809988</v>
      </c>
      <c r="Q24" s="3">
        <f>SUM(Q8:Q23)</f>
        <v>129866867373</v>
      </c>
    </row>
    <row r="25" spans="1:17" x14ac:dyDescent="0.55000000000000004">
      <c r="C25" s="2"/>
      <c r="E25" s="2"/>
      <c r="G25" s="2"/>
      <c r="K25" s="2"/>
      <c r="M25" s="2"/>
      <c r="O25" s="2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14"/>
  <sheetViews>
    <sheetView rightToLeft="1" tabSelected="1" workbookViewId="0">
      <selection activeCell="G15" sqref="G15"/>
    </sheetView>
  </sheetViews>
  <sheetFormatPr defaultRowHeight="24" x14ac:dyDescent="0.55000000000000004"/>
  <cols>
    <col min="1" max="1" width="32.42578125" style="1" bestFit="1" customWidth="1"/>
    <col min="2" max="2" width="1" style="1" customWidth="1"/>
    <col min="3" max="3" width="34" style="1" customWidth="1"/>
    <col min="4" max="4" width="1" style="1" customWidth="1"/>
    <col min="5" max="5" width="30" style="1" customWidth="1"/>
    <col min="6" max="6" width="1" style="1" customWidth="1"/>
    <col min="7" max="7" width="34" style="1" customWidth="1"/>
    <col min="8" max="8" width="1" style="1" customWidth="1"/>
    <col min="9" max="9" width="30" style="1" customWidth="1"/>
    <col min="10" max="10" width="1" style="1" customWidth="1"/>
    <col min="11" max="11" width="9.140625" style="1" customWidth="1"/>
    <col min="12" max="16384" width="9.140625" style="1"/>
  </cols>
  <sheetData>
    <row r="2" spans="1:9" ht="24.75" x14ac:dyDescent="0.55000000000000004">
      <c r="A2" s="22" t="s">
        <v>0</v>
      </c>
      <c r="B2" s="22" t="s">
        <v>0</v>
      </c>
      <c r="C2" s="22" t="s">
        <v>0</v>
      </c>
      <c r="D2" s="22" t="s">
        <v>0</v>
      </c>
      <c r="E2" s="22" t="s">
        <v>0</v>
      </c>
      <c r="F2" s="22" t="s">
        <v>0</v>
      </c>
      <c r="G2" s="22" t="s">
        <v>0</v>
      </c>
      <c r="H2" s="22" t="s">
        <v>0</v>
      </c>
      <c r="I2" s="22" t="s">
        <v>0</v>
      </c>
    </row>
    <row r="3" spans="1:9" ht="24.75" x14ac:dyDescent="0.55000000000000004">
      <c r="A3" s="22" t="s">
        <v>176</v>
      </c>
      <c r="B3" s="22" t="s">
        <v>176</v>
      </c>
      <c r="C3" s="22" t="s">
        <v>176</v>
      </c>
      <c r="D3" s="22" t="s">
        <v>176</v>
      </c>
      <c r="E3" s="22" t="s">
        <v>176</v>
      </c>
      <c r="F3" s="22" t="s">
        <v>176</v>
      </c>
      <c r="G3" s="22" t="s">
        <v>176</v>
      </c>
      <c r="H3" s="22" t="s">
        <v>176</v>
      </c>
      <c r="I3" s="22" t="s">
        <v>176</v>
      </c>
    </row>
    <row r="4" spans="1:9" ht="24.75" x14ac:dyDescent="0.55000000000000004">
      <c r="A4" s="22" t="s">
        <v>2</v>
      </c>
      <c r="B4" s="22" t="s">
        <v>2</v>
      </c>
      <c r="C4" s="22" t="s">
        <v>2</v>
      </c>
      <c r="D4" s="22" t="s">
        <v>2</v>
      </c>
      <c r="E4" s="22" t="s">
        <v>2</v>
      </c>
      <c r="F4" s="22" t="s">
        <v>2</v>
      </c>
      <c r="G4" s="22" t="s">
        <v>2</v>
      </c>
      <c r="H4" s="22" t="s">
        <v>2</v>
      </c>
      <c r="I4" s="22" t="s">
        <v>2</v>
      </c>
    </row>
    <row r="6" spans="1:9" ht="25.5" thickBot="1" x14ac:dyDescent="0.6">
      <c r="A6" s="20" t="s">
        <v>227</v>
      </c>
      <c r="C6" s="21" t="s">
        <v>178</v>
      </c>
      <c r="D6" s="21" t="s">
        <v>178</v>
      </c>
      <c r="E6" s="21" t="s">
        <v>178</v>
      </c>
      <c r="G6" s="21" t="s">
        <v>179</v>
      </c>
      <c r="H6" s="21" t="s">
        <v>179</v>
      </c>
      <c r="I6" s="21" t="s">
        <v>179</v>
      </c>
    </row>
    <row r="7" spans="1:9" ht="25.5" thickBot="1" x14ac:dyDescent="0.6">
      <c r="A7" s="21" t="s">
        <v>228</v>
      </c>
      <c r="C7" s="21" t="s">
        <v>229</v>
      </c>
      <c r="E7" s="21" t="s">
        <v>230</v>
      </c>
      <c r="G7" s="21" t="s">
        <v>229</v>
      </c>
      <c r="I7" s="21" t="s">
        <v>230</v>
      </c>
    </row>
    <row r="8" spans="1:9" x14ac:dyDescent="0.55000000000000004">
      <c r="A8" s="1" t="s">
        <v>172</v>
      </c>
      <c r="B8" s="5"/>
      <c r="C8" s="4">
        <v>2577</v>
      </c>
      <c r="D8" s="5"/>
      <c r="E8" s="10">
        <f>C8/$C$11</f>
        <v>1.1197981870767181E-5</v>
      </c>
      <c r="F8" s="5"/>
      <c r="G8" s="4">
        <v>3611430</v>
      </c>
      <c r="H8" s="5"/>
      <c r="I8" s="10">
        <f>G8/$G$11</f>
        <v>2.4330213855831336E-3</v>
      </c>
    </row>
    <row r="9" spans="1:9" x14ac:dyDescent="0.55000000000000004">
      <c r="A9" s="1" t="s">
        <v>173</v>
      </c>
      <c r="B9" s="5"/>
      <c r="C9" s="4">
        <v>10964</v>
      </c>
      <c r="D9" s="5"/>
      <c r="E9" s="10">
        <f t="shared" ref="E9:E10" si="0">C9/$C$11</f>
        <v>4.7642480881292735E-5</v>
      </c>
      <c r="F9" s="5"/>
      <c r="G9" s="4">
        <v>2977914</v>
      </c>
      <c r="H9" s="5"/>
      <c r="I9" s="10">
        <f t="shared" ref="I9:I10" si="1">G9/$G$11</f>
        <v>2.0062214819136499E-3</v>
      </c>
    </row>
    <row r="10" spans="1:9" ht="24.75" thickBot="1" x14ac:dyDescent="0.6">
      <c r="A10" s="1" t="s">
        <v>174</v>
      </c>
      <c r="B10" s="5"/>
      <c r="C10" s="4">
        <v>230117212</v>
      </c>
      <c r="D10" s="5"/>
      <c r="E10" s="10">
        <f t="shared" si="0"/>
        <v>0.99994115953724794</v>
      </c>
      <c r="F10" s="5"/>
      <c r="G10" s="4">
        <v>1477750260</v>
      </c>
      <c r="H10" s="5"/>
      <c r="I10" s="10">
        <f t="shared" si="1"/>
        <v>0.99556075713250325</v>
      </c>
    </row>
    <row r="11" spans="1:9" ht="24.75" thickBot="1" x14ac:dyDescent="0.6">
      <c r="A11" s="1" t="s">
        <v>112</v>
      </c>
      <c r="B11" s="5"/>
      <c r="C11" s="6">
        <f>SUM(C8:C10)</f>
        <v>230130753</v>
      </c>
      <c r="D11" s="5"/>
      <c r="E11" s="18">
        <f>SUM(E8:E10)</f>
        <v>1</v>
      </c>
      <c r="F11" s="5"/>
      <c r="G11" s="6">
        <f>SUM(G8:G10)</f>
        <v>1484339604</v>
      </c>
      <c r="H11" s="5"/>
      <c r="I11" s="18">
        <f>SUM(I8:I10)</f>
        <v>1</v>
      </c>
    </row>
    <row r="12" spans="1:9" ht="24.75" thickTop="1" x14ac:dyDescent="0.55000000000000004">
      <c r="B12" s="5"/>
      <c r="C12" s="5"/>
      <c r="D12" s="5"/>
      <c r="E12" s="5"/>
      <c r="F12" s="5"/>
      <c r="G12" s="5"/>
      <c r="H12" s="5"/>
      <c r="I12" s="5"/>
    </row>
    <row r="13" spans="1:9" x14ac:dyDescent="0.55000000000000004">
      <c r="B13" s="5"/>
      <c r="C13" s="5"/>
      <c r="D13" s="5"/>
      <c r="E13" s="5"/>
      <c r="F13" s="5"/>
      <c r="G13" s="5"/>
      <c r="H13" s="5"/>
      <c r="I13" s="5"/>
    </row>
    <row r="14" spans="1:9" x14ac:dyDescent="0.55000000000000004">
      <c r="B14" s="5"/>
      <c r="C14" s="5"/>
      <c r="D14" s="5"/>
      <c r="E14" s="5"/>
      <c r="F14" s="5"/>
      <c r="G14" s="5"/>
      <c r="H14" s="5"/>
      <c r="I14" s="5"/>
    </row>
  </sheetData>
  <mergeCells count="10">
    <mergeCell ref="G7"/>
    <mergeCell ref="I7"/>
    <mergeCell ref="G6:I6"/>
    <mergeCell ref="A2:I2"/>
    <mergeCell ref="A3:I3"/>
    <mergeCell ref="A4:I4"/>
    <mergeCell ref="A7"/>
    <mergeCell ref="C7"/>
    <mergeCell ref="E7"/>
    <mergeCell ref="C6:E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9"/>
  <sheetViews>
    <sheetView rightToLeft="1" workbookViewId="0">
      <selection activeCell="A8" sqref="A8"/>
    </sheetView>
  </sheetViews>
  <sheetFormatPr defaultRowHeight="24" x14ac:dyDescent="0.55000000000000004"/>
  <cols>
    <col min="1" max="1" width="39" style="1" bestFit="1" customWidth="1"/>
    <col min="2" max="2" width="1" style="1" customWidth="1"/>
    <col min="3" max="3" width="18" style="1" customWidth="1"/>
    <col min="4" max="4" width="1" style="1" customWidth="1"/>
    <col min="5" max="5" width="19" style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22" t="s">
        <v>0</v>
      </c>
      <c r="B2" s="22" t="s">
        <v>0</v>
      </c>
      <c r="C2" s="22" t="s">
        <v>0</v>
      </c>
      <c r="D2" s="22" t="s">
        <v>0</v>
      </c>
      <c r="E2" s="22" t="s">
        <v>0</v>
      </c>
    </row>
    <row r="3" spans="1:5" ht="24.75" x14ac:dyDescent="0.55000000000000004">
      <c r="A3" s="22" t="s">
        <v>176</v>
      </c>
      <c r="B3" s="22" t="s">
        <v>176</v>
      </c>
      <c r="C3" s="22" t="s">
        <v>176</v>
      </c>
      <c r="D3" s="22" t="s">
        <v>176</v>
      </c>
      <c r="E3" s="22" t="s">
        <v>176</v>
      </c>
    </row>
    <row r="4" spans="1:5" ht="24.75" x14ac:dyDescent="0.55000000000000004">
      <c r="A4" s="22" t="s">
        <v>2</v>
      </c>
      <c r="B4" s="22" t="s">
        <v>2</v>
      </c>
      <c r="C4" s="22" t="s">
        <v>2</v>
      </c>
      <c r="D4" s="22" t="s">
        <v>2</v>
      </c>
      <c r="E4" s="22" t="s">
        <v>2</v>
      </c>
    </row>
    <row r="6" spans="1:5" ht="24.75" x14ac:dyDescent="0.55000000000000004">
      <c r="A6" s="21" t="s">
        <v>231</v>
      </c>
      <c r="C6" s="21" t="s">
        <v>178</v>
      </c>
      <c r="E6" s="21" t="s">
        <v>6</v>
      </c>
    </row>
    <row r="7" spans="1:5" ht="24.75" x14ac:dyDescent="0.55000000000000004">
      <c r="A7" s="21" t="s">
        <v>231</v>
      </c>
      <c r="C7" s="21" t="s">
        <v>169</v>
      </c>
      <c r="E7" s="21" t="s">
        <v>169</v>
      </c>
    </row>
    <row r="8" spans="1:5" x14ac:dyDescent="0.55000000000000004">
      <c r="A8" s="1" t="s">
        <v>232</v>
      </c>
      <c r="C8" s="2">
        <v>41598238</v>
      </c>
      <c r="E8" s="2">
        <v>326074606</v>
      </c>
    </row>
    <row r="9" spans="1:5" x14ac:dyDescent="0.55000000000000004">
      <c r="A9" s="1" t="s">
        <v>112</v>
      </c>
      <c r="C9" s="3">
        <f>SUM(C8:C8)</f>
        <v>41598238</v>
      </c>
      <c r="E9" s="3">
        <f>SUM(E8:E8)</f>
        <v>326074606</v>
      </c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53"/>
  <sheetViews>
    <sheetView rightToLeft="1" topLeftCell="A22" workbookViewId="0">
      <selection activeCell="M46" sqref="M46:O46"/>
    </sheetView>
  </sheetViews>
  <sheetFormatPr defaultRowHeight="24" x14ac:dyDescent="0.55000000000000004"/>
  <cols>
    <col min="1" max="1" width="35.5703125" style="1" bestFit="1" customWidth="1"/>
    <col min="2" max="2" width="1" style="1" customWidth="1"/>
    <col min="3" max="3" width="20" style="1" customWidth="1"/>
    <col min="4" max="4" width="1" style="1" customWidth="1"/>
    <col min="5" max="5" width="35" style="1" customWidth="1"/>
    <col min="6" max="6" width="1" style="1" customWidth="1"/>
    <col min="7" max="7" width="24" style="1" customWidth="1"/>
    <col min="8" max="8" width="1" style="1" customWidth="1"/>
    <col min="9" max="9" width="23" style="1" customWidth="1"/>
    <col min="10" max="10" width="1" style="1" customWidth="1"/>
    <col min="11" max="11" width="20" style="1" customWidth="1"/>
    <col min="12" max="12" width="1" style="1" customWidth="1"/>
    <col min="13" max="13" width="26.140625" style="1" bestFit="1" customWidth="1"/>
    <col min="14" max="14" width="1" style="1" customWidth="1"/>
    <col min="15" max="15" width="23" style="1" customWidth="1"/>
    <col min="16" max="16" width="1" style="1" customWidth="1"/>
    <col min="17" max="17" width="20" style="1" customWidth="1"/>
    <col min="18" max="18" width="1" style="1" customWidth="1"/>
    <col min="19" max="19" width="24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2" t="s">
        <v>0</v>
      </c>
      <c r="B2" s="22" t="s">
        <v>0</v>
      </c>
      <c r="C2" s="22" t="s">
        <v>0</v>
      </c>
      <c r="D2" s="22" t="s">
        <v>0</v>
      </c>
      <c r="E2" s="22" t="s">
        <v>0</v>
      </c>
      <c r="F2" s="22" t="s">
        <v>0</v>
      </c>
      <c r="G2" s="22" t="s">
        <v>0</v>
      </c>
      <c r="H2" s="22" t="s">
        <v>0</v>
      </c>
      <c r="I2" s="22" t="s">
        <v>0</v>
      </c>
      <c r="J2" s="22" t="s">
        <v>0</v>
      </c>
      <c r="K2" s="22" t="s">
        <v>0</v>
      </c>
      <c r="L2" s="22" t="s">
        <v>0</v>
      </c>
      <c r="M2" s="22" t="s">
        <v>0</v>
      </c>
      <c r="N2" s="22" t="s">
        <v>0</v>
      </c>
      <c r="O2" s="22" t="s">
        <v>0</v>
      </c>
      <c r="P2" s="22" t="s">
        <v>0</v>
      </c>
      <c r="Q2" s="22" t="s">
        <v>0</v>
      </c>
      <c r="R2" s="22" t="s">
        <v>0</v>
      </c>
      <c r="S2" s="22" t="s">
        <v>0</v>
      </c>
    </row>
    <row r="3" spans="1:19" ht="24.75" x14ac:dyDescent="0.55000000000000004">
      <c r="A3" s="22" t="s">
        <v>176</v>
      </c>
      <c r="B3" s="22" t="s">
        <v>176</v>
      </c>
      <c r="C3" s="22" t="s">
        <v>176</v>
      </c>
      <c r="D3" s="22" t="s">
        <v>176</v>
      </c>
      <c r="E3" s="22" t="s">
        <v>176</v>
      </c>
      <c r="F3" s="22" t="s">
        <v>176</v>
      </c>
      <c r="G3" s="22" t="s">
        <v>176</v>
      </c>
      <c r="H3" s="22" t="s">
        <v>176</v>
      </c>
      <c r="I3" s="22" t="s">
        <v>176</v>
      </c>
      <c r="J3" s="22" t="s">
        <v>176</v>
      </c>
      <c r="K3" s="22" t="s">
        <v>176</v>
      </c>
      <c r="L3" s="22" t="s">
        <v>176</v>
      </c>
      <c r="M3" s="22" t="s">
        <v>176</v>
      </c>
      <c r="N3" s="22" t="s">
        <v>176</v>
      </c>
      <c r="O3" s="22" t="s">
        <v>176</v>
      </c>
      <c r="P3" s="22" t="s">
        <v>176</v>
      </c>
      <c r="Q3" s="22" t="s">
        <v>176</v>
      </c>
      <c r="R3" s="22" t="s">
        <v>176</v>
      </c>
      <c r="S3" s="22" t="s">
        <v>176</v>
      </c>
    </row>
    <row r="4" spans="1:19" ht="24.75" x14ac:dyDescent="0.55000000000000004">
      <c r="A4" s="22" t="s">
        <v>2</v>
      </c>
      <c r="B4" s="22" t="s">
        <v>2</v>
      </c>
      <c r="C4" s="22" t="s">
        <v>2</v>
      </c>
      <c r="D4" s="22" t="s">
        <v>2</v>
      </c>
      <c r="E4" s="22" t="s">
        <v>2</v>
      </c>
      <c r="F4" s="22" t="s">
        <v>2</v>
      </c>
      <c r="G4" s="22" t="s">
        <v>2</v>
      </c>
      <c r="H4" s="22" t="s">
        <v>2</v>
      </c>
      <c r="I4" s="22" t="s">
        <v>2</v>
      </c>
      <c r="J4" s="22" t="s">
        <v>2</v>
      </c>
      <c r="K4" s="22" t="s">
        <v>2</v>
      </c>
      <c r="L4" s="22" t="s">
        <v>2</v>
      </c>
      <c r="M4" s="22" t="s">
        <v>2</v>
      </c>
      <c r="N4" s="22" t="s">
        <v>2</v>
      </c>
      <c r="O4" s="22" t="s">
        <v>2</v>
      </c>
      <c r="P4" s="22" t="s">
        <v>2</v>
      </c>
      <c r="Q4" s="22" t="s">
        <v>2</v>
      </c>
      <c r="R4" s="22" t="s">
        <v>2</v>
      </c>
      <c r="S4" s="22" t="s">
        <v>2</v>
      </c>
    </row>
    <row r="6" spans="1:19" ht="24.75" x14ac:dyDescent="0.55000000000000004">
      <c r="A6" s="21" t="s">
        <v>3</v>
      </c>
      <c r="C6" s="21" t="s">
        <v>185</v>
      </c>
      <c r="D6" s="21" t="s">
        <v>185</v>
      </c>
      <c r="E6" s="21" t="s">
        <v>185</v>
      </c>
      <c r="F6" s="21" t="s">
        <v>185</v>
      </c>
      <c r="G6" s="21" t="s">
        <v>185</v>
      </c>
      <c r="I6" s="21" t="s">
        <v>178</v>
      </c>
      <c r="J6" s="21" t="s">
        <v>178</v>
      </c>
      <c r="K6" s="21" t="s">
        <v>178</v>
      </c>
      <c r="L6" s="21" t="s">
        <v>178</v>
      </c>
      <c r="M6" s="21" t="s">
        <v>178</v>
      </c>
      <c r="O6" s="21" t="s">
        <v>179</v>
      </c>
      <c r="P6" s="21" t="s">
        <v>179</v>
      </c>
      <c r="Q6" s="21" t="s">
        <v>179</v>
      </c>
      <c r="R6" s="21" t="s">
        <v>179</v>
      </c>
      <c r="S6" s="21" t="s">
        <v>179</v>
      </c>
    </row>
    <row r="7" spans="1:19" ht="24.75" x14ac:dyDescent="0.55000000000000004">
      <c r="A7" s="21" t="s">
        <v>3</v>
      </c>
      <c r="C7" s="21" t="s">
        <v>186</v>
      </c>
      <c r="E7" s="21" t="s">
        <v>187</v>
      </c>
      <c r="G7" s="21" t="s">
        <v>188</v>
      </c>
      <c r="I7" s="21" t="s">
        <v>189</v>
      </c>
      <c r="K7" s="21" t="s">
        <v>183</v>
      </c>
      <c r="M7" s="21" t="s">
        <v>190</v>
      </c>
      <c r="O7" s="21" t="s">
        <v>189</v>
      </c>
      <c r="Q7" s="21" t="s">
        <v>183</v>
      </c>
      <c r="S7" s="21" t="s">
        <v>190</v>
      </c>
    </row>
    <row r="8" spans="1:19" x14ac:dyDescent="0.55000000000000004">
      <c r="A8" s="1" t="s">
        <v>99</v>
      </c>
      <c r="C8" s="5" t="s">
        <v>191</v>
      </c>
      <c r="D8" s="5"/>
      <c r="E8" s="4">
        <v>4375708</v>
      </c>
      <c r="F8" s="5"/>
      <c r="G8" s="4">
        <v>1700</v>
      </c>
      <c r="H8" s="5"/>
      <c r="I8" s="4">
        <v>0</v>
      </c>
      <c r="J8" s="5"/>
      <c r="K8" s="4">
        <v>0</v>
      </c>
      <c r="L8" s="5"/>
      <c r="M8" s="4">
        <f>I8-K8</f>
        <v>0</v>
      </c>
      <c r="N8" s="5"/>
      <c r="O8" s="4">
        <v>7438703600</v>
      </c>
      <c r="P8" s="5"/>
      <c r="Q8" s="4">
        <v>344969272</v>
      </c>
      <c r="R8" s="5"/>
      <c r="S8" s="4">
        <v>7093734328</v>
      </c>
    </row>
    <row r="9" spans="1:19" x14ac:dyDescent="0.55000000000000004">
      <c r="A9" s="1" t="s">
        <v>23</v>
      </c>
      <c r="C9" s="5" t="s">
        <v>192</v>
      </c>
      <c r="D9" s="5"/>
      <c r="E9" s="4">
        <v>20054362</v>
      </c>
      <c r="F9" s="5"/>
      <c r="G9" s="4">
        <v>82</v>
      </c>
      <c r="H9" s="5"/>
      <c r="I9" s="4">
        <v>1644457684</v>
      </c>
      <c r="J9" s="5"/>
      <c r="K9" s="4">
        <v>219586338</v>
      </c>
      <c r="L9" s="5"/>
      <c r="M9" s="4">
        <f t="shared" ref="M9:M51" si="0">I9-K9</f>
        <v>1424871346</v>
      </c>
      <c r="N9" s="5"/>
      <c r="O9" s="4">
        <v>1644457684</v>
      </c>
      <c r="P9" s="5"/>
      <c r="Q9" s="4">
        <v>219586338</v>
      </c>
      <c r="R9" s="5"/>
      <c r="S9" s="4">
        <v>1424871346</v>
      </c>
    </row>
    <row r="10" spans="1:19" x14ac:dyDescent="0.55000000000000004">
      <c r="A10" s="1" t="s">
        <v>64</v>
      </c>
      <c r="C10" s="5" t="s">
        <v>6</v>
      </c>
      <c r="D10" s="5"/>
      <c r="E10" s="4">
        <v>3495236</v>
      </c>
      <c r="F10" s="5"/>
      <c r="G10" s="4">
        <v>2920</v>
      </c>
      <c r="H10" s="5"/>
      <c r="I10" s="4">
        <v>10206089120</v>
      </c>
      <c r="J10" s="5"/>
      <c r="K10" s="4">
        <v>1451159558</v>
      </c>
      <c r="L10" s="5"/>
      <c r="M10" s="4">
        <f t="shared" si="0"/>
        <v>8754929562</v>
      </c>
      <c r="N10" s="5"/>
      <c r="O10" s="4">
        <v>10206089120</v>
      </c>
      <c r="P10" s="5"/>
      <c r="Q10" s="4">
        <v>1451159558</v>
      </c>
      <c r="R10" s="5"/>
      <c r="S10" s="4">
        <v>8754929562</v>
      </c>
    </row>
    <row r="11" spans="1:19" x14ac:dyDescent="0.55000000000000004">
      <c r="A11" s="1" t="s">
        <v>43</v>
      </c>
      <c r="C11" s="5" t="s">
        <v>193</v>
      </c>
      <c r="D11" s="5"/>
      <c r="E11" s="4">
        <v>5258122</v>
      </c>
      <c r="F11" s="5"/>
      <c r="G11" s="4">
        <v>500</v>
      </c>
      <c r="H11" s="5"/>
      <c r="I11" s="4">
        <v>2629061000</v>
      </c>
      <c r="J11" s="5"/>
      <c r="K11" s="4">
        <v>356456465</v>
      </c>
      <c r="L11" s="5"/>
      <c r="M11" s="4">
        <f t="shared" si="0"/>
        <v>2272604535</v>
      </c>
      <c r="N11" s="5"/>
      <c r="O11" s="4">
        <v>2629061000</v>
      </c>
      <c r="P11" s="5"/>
      <c r="Q11" s="4">
        <v>356456465</v>
      </c>
      <c r="R11" s="5"/>
      <c r="S11" s="4">
        <v>2272604535</v>
      </c>
    </row>
    <row r="12" spans="1:19" x14ac:dyDescent="0.55000000000000004">
      <c r="A12" s="1" t="s">
        <v>47</v>
      </c>
      <c r="C12" s="5" t="s">
        <v>194</v>
      </c>
      <c r="D12" s="5"/>
      <c r="E12" s="4">
        <v>1636174</v>
      </c>
      <c r="F12" s="5"/>
      <c r="G12" s="4">
        <v>360</v>
      </c>
      <c r="H12" s="5"/>
      <c r="I12" s="4">
        <v>589022640</v>
      </c>
      <c r="J12" s="5"/>
      <c r="K12" s="4">
        <v>34916291</v>
      </c>
      <c r="L12" s="5"/>
      <c r="M12" s="4">
        <f t="shared" si="0"/>
        <v>554106349</v>
      </c>
      <c r="N12" s="5"/>
      <c r="O12" s="4">
        <v>589022640</v>
      </c>
      <c r="P12" s="5"/>
      <c r="Q12" s="4">
        <v>34916291</v>
      </c>
      <c r="R12" s="5"/>
      <c r="S12" s="4">
        <v>554106349</v>
      </c>
    </row>
    <row r="13" spans="1:19" x14ac:dyDescent="0.55000000000000004">
      <c r="A13" s="1" t="s">
        <v>39</v>
      </c>
      <c r="C13" s="5" t="s">
        <v>195</v>
      </c>
      <c r="D13" s="5"/>
      <c r="E13" s="4">
        <v>1831817</v>
      </c>
      <c r="F13" s="5"/>
      <c r="G13" s="4">
        <v>3286</v>
      </c>
      <c r="H13" s="5"/>
      <c r="I13" s="4">
        <v>0</v>
      </c>
      <c r="J13" s="5"/>
      <c r="K13" s="4">
        <v>0</v>
      </c>
      <c r="L13" s="5"/>
      <c r="M13" s="4">
        <f t="shared" si="0"/>
        <v>0</v>
      </c>
      <c r="N13" s="5"/>
      <c r="O13" s="4">
        <v>6019350662</v>
      </c>
      <c r="P13" s="5"/>
      <c r="Q13" s="4">
        <v>744289458</v>
      </c>
      <c r="R13" s="5"/>
      <c r="S13" s="4">
        <v>5275061204</v>
      </c>
    </row>
    <row r="14" spans="1:19" x14ac:dyDescent="0.55000000000000004">
      <c r="A14" s="1" t="s">
        <v>58</v>
      </c>
      <c r="C14" s="5" t="s">
        <v>196</v>
      </c>
      <c r="D14" s="5"/>
      <c r="E14" s="4">
        <v>1754782</v>
      </c>
      <c r="F14" s="5"/>
      <c r="G14" s="4">
        <v>1650</v>
      </c>
      <c r="H14" s="5"/>
      <c r="I14" s="4">
        <v>2895390300</v>
      </c>
      <c r="J14" s="5"/>
      <c r="K14" s="4">
        <v>171633961</v>
      </c>
      <c r="L14" s="5"/>
      <c r="M14" s="4">
        <f t="shared" si="0"/>
        <v>2723756339</v>
      </c>
      <c r="N14" s="5"/>
      <c r="O14" s="4">
        <v>2895390300</v>
      </c>
      <c r="P14" s="5"/>
      <c r="Q14" s="4">
        <v>171633961</v>
      </c>
      <c r="R14" s="5"/>
      <c r="S14" s="4">
        <v>2723756339</v>
      </c>
    </row>
    <row r="15" spans="1:19" x14ac:dyDescent="0.55000000000000004">
      <c r="A15" s="1" t="s">
        <v>54</v>
      </c>
      <c r="C15" s="5" t="s">
        <v>197</v>
      </c>
      <c r="D15" s="5"/>
      <c r="E15" s="4">
        <v>1256254</v>
      </c>
      <c r="F15" s="5"/>
      <c r="G15" s="4">
        <v>1200</v>
      </c>
      <c r="H15" s="5"/>
      <c r="I15" s="4">
        <v>1507504800</v>
      </c>
      <c r="J15" s="5"/>
      <c r="K15" s="4">
        <v>167092493</v>
      </c>
      <c r="L15" s="5"/>
      <c r="M15" s="4">
        <f t="shared" si="0"/>
        <v>1340412307</v>
      </c>
      <c r="N15" s="5"/>
      <c r="O15" s="4">
        <v>1507504800</v>
      </c>
      <c r="P15" s="5"/>
      <c r="Q15" s="4">
        <v>167092493</v>
      </c>
      <c r="R15" s="5"/>
      <c r="S15" s="4">
        <v>1340412307</v>
      </c>
    </row>
    <row r="16" spans="1:19" x14ac:dyDescent="0.55000000000000004">
      <c r="A16" s="1" t="s">
        <v>101</v>
      </c>
      <c r="C16" s="5" t="s">
        <v>198</v>
      </c>
      <c r="D16" s="5"/>
      <c r="E16" s="4">
        <v>55628</v>
      </c>
      <c r="F16" s="5"/>
      <c r="G16" s="4">
        <v>1000</v>
      </c>
      <c r="H16" s="5"/>
      <c r="I16" s="4">
        <v>0</v>
      </c>
      <c r="J16" s="5"/>
      <c r="K16" s="4">
        <v>0</v>
      </c>
      <c r="L16" s="5"/>
      <c r="M16" s="4">
        <f t="shared" si="0"/>
        <v>0</v>
      </c>
      <c r="N16" s="5"/>
      <c r="O16" s="4">
        <v>55628000</v>
      </c>
      <c r="P16" s="5"/>
      <c r="Q16" s="4">
        <v>6165832</v>
      </c>
      <c r="R16" s="5"/>
      <c r="S16" s="4">
        <v>49462168</v>
      </c>
    </row>
    <row r="17" spans="1:19" x14ac:dyDescent="0.55000000000000004">
      <c r="A17" s="1" t="s">
        <v>86</v>
      </c>
      <c r="C17" s="5" t="s">
        <v>199</v>
      </c>
      <c r="D17" s="5"/>
      <c r="E17" s="4">
        <v>1526342</v>
      </c>
      <c r="F17" s="5"/>
      <c r="G17" s="4">
        <v>3570</v>
      </c>
      <c r="H17" s="5"/>
      <c r="I17" s="4">
        <v>5449040940</v>
      </c>
      <c r="J17" s="5"/>
      <c r="K17" s="4">
        <v>420216811</v>
      </c>
      <c r="L17" s="5"/>
      <c r="M17" s="4">
        <f t="shared" si="0"/>
        <v>5028824129</v>
      </c>
      <c r="N17" s="5"/>
      <c r="O17" s="4">
        <v>5449040940</v>
      </c>
      <c r="P17" s="5"/>
      <c r="Q17" s="4">
        <v>420216811</v>
      </c>
      <c r="R17" s="5"/>
      <c r="S17" s="4">
        <v>5028824129</v>
      </c>
    </row>
    <row r="18" spans="1:19" x14ac:dyDescent="0.55000000000000004">
      <c r="A18" s="1" t="s">
        <v>103</v>
      </c>
      <c r="C18" s="5" t="s">
        <v>200</v>
      </c>
      <c r="D18" s="5"/>
      <c r="E18" s="4">
        <v>4930802</v>
      </c>
      <c r="F18" s="5"/>
      <c r="G18" s="4">
        <v>1110</v>
      </c>
      <c r="H18" s="5"/>
      <c r="I18" s="4">
        <v>0</v>
      </c>
      <c r="J18" s="5"/>
      <c r="K18" s="4">
        <v>0</v>
      </c>
      <c r="L18" s="5"/>
      <c r="M18" s="4">
        <f t="shared" si="0"/>
        <v>0</v>
      </c>
      <c r="N18" s="5"/>
      <c r="O18" s="4">
        <v>5473190220</v>
      </c>
      <c r="P18" s="5"/>
      <c r="Q18" s="4">
        <v>612571168</v>
      </c>
      <c r="R18" s="5"/>
      <c r="S18" s="4">
        <v>4860619052</v>
      </c>
    </row>
    <row r="19" spans="1:19" x14ac:dyDescent="0.55000000000000004">
      <c r="A19" s="1" t="s">
        <v>105</v>
      </c>
      <c r="C19" s="5" t="s">
        <v>197</v>
      </c>
      <c r="D19" s="5"/>
      <c r="E19" s="4">
        <v>12333165</v>
      </c>
      <c r="F19" s="5"/>
      <c r="G19" s="4">
        <v>278</v>
      </c>
      <c r="H19" s="5"/>
      <c r="I19" s="4">
        <v>3428619870</v>
      </c>
      <c r="J19" s="5"/>
      <c r="K19" s="4">
        <v>264406842</v>
      </c>
      <c r="L19" s="5"/>
      <c r="M19" s="4">
        <f t="shared" si="0"/>
        <v>3164213028</v>
      </c>
      <c r="N19" s="5"/>
      <c r="O19" s="4">
        <v>3428619870</v>
      </c>
      <c r="P19" s="5"/>
      <c r="Q19" s="4">
        <v>264406842</v>
      </c>
      <c r="R19" s="5"/>
      <c r="S19" s="4">
        <v>3164213028</v>
      </c>
    </row>
    <row r="20" spans="1:19" x14ac:dyDescent="0.55000000000000004">
      <c r="A20" s="1" t="s">
        <v>67</v>
      </c>
      <c r="C20" s="5" t="s">
        <v>201</v>
      </c>
      <c r="D20" s="5"/>
      <c r="E20" s="4">
        <v>2159716</v>
      </c>
      <c r="F20" s="5"/>
      <c r="G20" s="4">
        <v>6350</v>
      </c>
      <c r="H20" s="5"/>
      <c r="I20" s="4">
        <v>13714196600</v>
      </c>
      <c r="J20" s="5"/>
      <c r="K20" s="4">
        <v>695518423</v>
      </c>
      <c r="L20" s="5"/>
      <c r="M20" s="4">
        <f t="shared" si="0"/>
        <v>13018678177</v>
      </c>
      <c r="N20" s="5"/>
      <c r="O20" s="4">
        <v>13714196600</v>
      </c>
      <c r="P20" s="5"/>
      <c r="Q20" s="4">
        <v>695518423</v>
      </c>
      <c r="R20" s="5"/>
      <c r="S20" s="4">
        <v>13018678177</v>
      </c>
    </row>
    <row r="21" spans="1:19" x14ac:dyDescent="0.55000000000000004">
      <c r="A21" s="1" t="s">
        <v>29</v>
      </c>
      <c r="C21" s="5" t="s">
        <v>202</v>
      </c>
      <c r="D21" s="5"/>
      <c r="E21" s="4">
        <v>2548201</v>
      </c>
      <c r="F21" s="5"/>
      <c r="G21" s="4">
        <v>1680</v>
      </c>
      <c r="H21" s="5"/>
      <c r="I21" s="4">
        <v>4280977680</v>
      </c>
      <c r="J21" s="5"/>
      <c r="K21" s="4">
        <v>266701885</v>
      </c>
      <c r="L21" s="5"/>
      <c r="M21" s="4">
        <f t="shared" si="0"/>
        <v>4014275795</v>
      </c>
      <c r="N21" s="5"/>
      <c r="O21" s="4">
        <v>4280977680</v>
      </c>
      <c r="P21" s="5"/>
      <c r="Q21" s="4">
        <v>266701885</v>
      </c>
      <c r="R21" s="5"/>
      <c r="S21" s="4">
        <v>4014275795</v>
      </c>
    </row>
    <row r="22" spans="1:19" x14ac:dyDescent="0.55000000000000004">
      <c r="A22" s="1" t="s">
        <v>27</v>
      </c>
      <c r="C22" s="5" t="s">
        <v>197</v>
      </c>
      <c r="D22" s="5"/>
      <c r="E22" s="4">
        <v>17590946</v>
      </c>
      <c r="F22" s="5"/>
      <c r="G22" s="4">
        <v>610</v>
      </c>
      <c r="H22" s="5"/>
      <c r="I22" s="4">
        <v>10730477060</v>
      </c>
      <c r="J22" s="5"/>
      <c r="K22" s="4">
        <v>362180232</v>
      </c>
      <c r="L22" s="5"/>
      <c r="M22" s="4">
        <f t="shared" si="0"/>
        <v>10368296828</v>
      </c>
      <c r="N22" s="5"/>
      <c r="O22" s="4">
        <v>10730477060</v>
      </c>
      <c r="P22" s="5"/>
      <c r="Q22" s="4">
        <v>362180232</v>
      </c>
      <c r="R22" s="5"/>
      <c r="S22" s="4">
        <v>10368296828</v>
      </c>
    </row>
    <row r="23" spans="1:19" x14ac:dyDescent="0.55000000000000004">
      <c r="A23" s="1" t="s">
        <v>69</v>
      </c>
      <c r="C23" s="5" t="s">
        <v>203</v>
      </c>
      <c r="D23" s="5"/>
      <c r="E23" s="4">
        <v>2066396</v>
      </c>
      <c r="F23" s="5"/>
      <c r="G23" s="4">
        <v>240</v>
      </c>
      <c r="H23" s="5"/>
      <c r="I23" s="4">
        <v>0</v>
      </c>
      <c r="J23" s="5"/>
      <c r="K23" s="4">
        <v>0</v>
      </c>
      <c r="L23" s="5"/>
      <c r="M23" s="4">
        <f t="shared" si="0"/>
        <v>0</v>
      </c>
      <c r="N23" s="5"/>
      <c r="O23" s="4">
        <v>495935040</v>
      </c>
      <c r="P23" s="5"/>
      <c r="Q23" s="4">
        <v>3373708</v>
      </c>
      <c r="R23" s="5"/>
      <c r="S23" s="4">
        <v>492561332</v>
      </c>
    </row>
    <row r="24" spans="1:19" x14ac:dyDescent="0.55000000000000004">
      <c r="A24" s="1" t="s">
        <v>82</v>
      </c>
      <c r="C24" s="5" t="s">
        <v>197</v>
      </c>
      <c r="D24" s="5"/>
      <c r="E24" s="4">
        <v>33339574</v>
      </c>
      <c r="F24" s="5"/>
      <c r="G24" s="4">
        <v>400</v>
      </c>
      <c r="H24" s="5"/>
      <c r="I24" s="4">
        <v>13335829600</v>
      </c>
      <c r="J24" s="5"/>
      <c r="K24" s="4">
        <v>626749172</v>
      </c>
      <c r="L24" s="5"/>
      <c r="M24" s="4">
        <f t="shared" si="0"/>
        <v>12709080428</v>
      </c>
      <c r="N24" s="5"/>
      <c r="O24" s="4">
        <v>13335829600</v>
      </c>
      <c r="P24" s="5"/>
      <c r="Q24" s="4">
        <v>626749172</v>
      </c>
      <c r="R24" s="5"/>
      <c r="S24" s="4">
        <v>12709080428</v>
      </c>
    </row>
    <row r="25" spans="1:19" x14ac:dyDescent="0.55000000000000004">
      <c r="A25" s="1" t="s">
        <v>78</v>
      </c>
      <c r="C25" s="5" t="s">
        <v>197</v>
      </c>
      <c r="D25" s="5"/>
      <c r="E25" s="4">
        <v>14516877</v>
      </c>
      <c r="F25" s="5"/>
      <c r="G25" s="4">
        <v>255</v>
      </c>
      <c r="H25" s="5"/>
      <c r="I25" s="4">
        <v>3701803635</v>
      </c>
      <c r="J25" s="5"/>
      <c r="K25" s="4">
        <v>526343408</v>
      </c>
      <c r="L25" s="5"/>
      <c r="M25" s="4">
        <f t="shared" si="0"/>
        <v>3175460227</v>
      </c>
      <c r="N25" s="5"/>
      <c r="O25" s="4">
        <v>3701803635</v>
      </c>
      <c r="P25" s="5"/>
      <c r="Q25" s="4">
        <v>526343408</v>
      </c>
      <c r="R25" s="5"/>
      <c r="S25" s="4">
        <v>3175460227</v>
      </c>
    </row>
    <row r="26" spans="1:19" x14ac:dyDescent="0.55000000000000004">
      <c r="A26" s="1" t="s">
        <v>80</v>
      </c>
      <c r="C26" s="5" t="s">
        <v>204</v>
      </c>
      <c r="D26" s="5"/>
      <c r="E26" s="4">
        <v>11047323</v>
      </c>
      <c r="F26" s="5"/>
      <c r="G26" s="4">
        <v>270</v>
      </c>
      <c r="H26" s="5"/>
      <c r="I26" s="4">
        <v>2982777210</v>
      </c>
      <c r="J26" s="5"/>
      <c r="K26" s="4">
        <v>176814113</v>
      </c>
      <c r="L26" s="5"/>
      <c r="M26" s="4">
        <f t="shared" si="0"/>
        <v>2805963097</v>
      </c>
      <c r="N26" s="5"/>
      <c r="O26" s="4">
        <v>2982777210</v>
      </c>
      <c r="P26" s="5"/>
      <c r="Q26" s="4">
        <v>176814113</v>
      </c>
      <c r="R26" s="5"/>
      <c r="S26" s="4">
        <v>2805963097</v>
      </c>
    </row>
    <row r="27" spans="1:19" x14ac:dyDescent="0.55000000000000004">
      <c r="A27" s="1" t="s">
        <v>66</v>
      </c>
      <c r="C27" s="5" t="s">
        <v>198</v>
      </c>
      <c r="D27" s="5"/>
      <c r="E27" s="4">
        <v>1593635</v>
      </c>
      <c r="F27" s="5"/>
      <c r="G27" s="4">
        <v>4070</v>
      </c>
      <c r="H27" s="5"/>
      <c r="I27" s="4">
        <v>0</v>
      </c>
      <c r="J27" s="5"/>
      <c r="K27" s="4">
        <v>0</v>
      </c>
      <c r="L27" s="5"/>
      <c r="M27" s="4">
        <f t="shared" si="0"/>
        <v>0</v>
      </c>
      <c r="N27" s="5"/>
      <c r="O27" s="4">
        <v>6486094450</v>
      </c>
      <c r="P27" s="5"/>
      <c r="Q27" s="4">
        <v>0</v>
      </c>
      <c r="R27" s="5"/>
      <c r="S27" s="4">
        <v>6486094450</v>
      </c>
    </row>
    <row r="28" spans="1:19" x14ac:dyDescent="0.55000000000000004">
      <c r="A28" s="1" t="s">
        <v>21</v>
      </c>
      <c r="C28" s="5" t="s">
        <v>205</v>
      </c>
      <c r="D28" s="5"/>
      <c r="E28" s="4">
        <v>29250796</v>
      </c>
      <c r="F28" s="5"/>
      <c r="G28" s="4">
        <v>82</v>
      </c>
      <c r="H28" s="5"/>
      <c r="I28" s="4">
        <v>0</v>
      </c>
      <c r="J28" s="5"/>
      <c r="K28" s="4">
        <v>0</v>
      </c>
      <c r="L28" s="5"/>
      <c r="M28" s="4">
        <f t="shared" si="0"/>
        <v>0</v>
      </c>
      <c r="N28" s="5"/>
      <c r="O28" s="4">
        <v>2398565272</v>
      </c>
      <c r="P28" s="5"/>
      <c r="Q28" s="4">
        <v>0</v>
      </c>
      <c r="R28" s="5"/>
      <c r="S28" s="4">
        <v>2398565272</v>
      </c>
    </row>
    <row r="29" spans="1:19" x14ac:dyDescent="0.55000000000000004">
      <c r="A29" s="1" t="s">
        <v>41</v>
      </c>
      <c r="C29" s="5" t="s">
        <v>204</v>
      </c>
      <c r="D29" s="5"/>
      <c r="E29" s="4">
        <v>7549334</v>
      </c>
      <c r="F29" s="5"/>
      <c r="G29" s="4">
        <v>1420</v>
      </c>
      <c r="H29" s="5"/>
      <c r="I29" s="4">
        <v>10720054280</v>
      </c>
      <c r="J29" s="5"/>
      <c r="K29" s="4">
        <v>1436970503</v>
      </c>
      <c r="L29" s="5"/>
      <c r="M29" s="4">
        <f t="shared" si="0"/>
        <v>9283083777</v>
      </c>
      <c r="N29" s="5"/>
      <c r="O29" s="4">
        <v>10720054280</v>
      </c>
      <c r="P29" s="5"/>
      <c r="Q29" s="4">
        <v>1436970503</v>
      </c>
      <c r="R29" s="5"/>
      <c r="S29" s="4">
        <v>9283083777</v>
      </c>
    </row>
    <row r="30" spans="1:19" x14ac:dyDescent="0.55000000000000004">
      <c r="A30" s="1" t="s">
        <v>95</v>
      </c>
      <c r="C30" s="5" t="s">
        <v>194</v>
      </c>
      <c r="D30" s="5"/>
      <c r="E30" s="4">
        <v>359496</v>
      </c>
      <c r="F30" s="5"/>
      <c r="G30" s="4">
        <v>9500</v>
      </c>
      <c r="H30" s="5"/>
      <c r="I30" s="4">
        <v>3415212000</v>
      </c>
      <c r="J30" s="5"/>
      <c r="K30" s="4">
        <v>468279660</v>
      </c>
      <c r="L30" s="5"/>
      <c r="M30" s="4">
        <f t="shared" si="0"/>
        <v>2946932340</v>
      </c>
      <c r="N30" s="5"/>
      <c r="O30" s="4">
        <v>3415212000</v>
      </c>
      <c r="P30" s="5"/>
      <c r="Q30" s="4">
        <v>468279660</v>
      </c>
      <c r="R30" s="5"/>
      <c r="S30" s="4">
        <v>2946932340</v>
      </c>
    </row>
    <row r="31" spans="1:19" x14ac:dyDescent="0.55000000000000004">
      <c r="A31" s="1" t="s">
        <v>71</v>
      </c>
      <c r="C31" s="5" t="s">
        <v>197</v>
      </c>
      <c r="D31" s="5"/>
      <c r="E31" s="4">
        <v>10733254</v>
      </c>
      <c r="F31" s="5"/>
      <c r="G31" s="4">
        <v>537</v>
      </c>
      <c r="H31" s="5"/>
      <c r="I31" s="4">
        <v>5763757398</v>
      </c>
      <c r="J31" s="5"/>
      <c r="K31" s="4">
        <v>444486980</v>
      </c>
      <c r="L31" s="5"/>
      <c r="M31" s="4">
        <f t="shared" si="0"/>
        <v>5319270418</v>
      </c>
      <c r="N31" s="5"/>
      <c r="O31" s="4">
        <v>5763757398</v>
      </c>
      <c r="P31" s="5"/>
      <c r="Q31" s="4">
        <v>444486980</v>
      </c>
      <c r="R31" s="5"/>
      <c r="S31" s="4">
        <v>5319270418</v>
      </c>
    </row>
    <row r="32" spans="1:19" x14ac:dyDescent="0.55000000000000004">
      <c r="A32" s="1" t="s">
        <v>97</v>
      </c>
      <c r="C32" s="5" t="s">
        <v>206</v>
      </c>
      <c r="D32" s="5"/>
      <c r="E32" s="4">
        <v>8150143</v>
      </c>
      <c r="F32" s="5"/>
      <c r="G32" s="4">
        <v>600</v>
      </c>
      <c r="H32" s="5"/>
      <c r="I32" s="4">
        <v>4890085800</v>
      </c>
      <c r="J32" s="5"/>
      <c r="K32" s="4">
        <v>120863844</v>
      </c>
      <c r="L32" s="5"/>
      <c r="M32" s="4">
        <f t="shared" si="0"/>
        <v>4769221956</v>
      </c>
      <c r="N32" s="5"/>
      <c r="O32" s="4">
        <v>4890085800</v>
      </c>
      <c r="P32" s="5"/>
      <c r="Q32" s="4">
        <v>120863844</v>
      </c>
      <c r="R32" s="5"/>
      <c r="S32" s="4">
        <v>4769221956</v>
      </c>
    </row>
    <row r="33" spans="1:19" x14ac:dyDescent="0.55000000000000004">
      <c r="A33" s="1" t="s">
        <v>109</v>
      </c>
      <c r="C33" s="5" t="s">
        <v>6</v>
      </c>
      <c r="D33" s="5"/>
      <c r="E33" s="4">
        <v>3819987</v>
      </c>
      <c r="F33" s="5"/>
      <c r="G33" s="4">
        <v>2170</v>
      </c>
      <c r="H33" s="5"/>
      <c r="I33" s="4">
        <v>8289371790</v>
      </c>
      <c r="J33" s="5"/>
      <c r="K33" s="4">
        <v>311466178</v>
      </c>
      <c r="L33" s="5"/>
      <c r="M33" s="4">
        <f t="shared" si="0"/>
        <v>7977905612</v>
      </c>
      <c r="N33" s="5"/>
      <c r="O33" s="4">
        <v>8289371790</v>
      </c>
      <c r="P33" s="5"/>
      <c r="Q33" s="4">
        <v>311466178</v>
      </c>
      <c r="R33" s="5"/>
      <c r="S33" s="4">
        <v>7977905612</v>
      </c>
    </row>
    <row r="34" spans="1:19" x14ac:dyDescent="0.55000000000000004">
      <c r="A34" s="1" t="s">
        <v>45</v>
      </c>
      <c r="C34" s="5" t="s">
        <v>207</v>
      </c>
      <c r="D34" s="5"/>
      <c r="E34" s="4">
        <v>6016116</v>
      </c>
      <c r="F34" s="5"/>
      <c r="G34" s="4">
        <v>2160</v>
      </c>
      <c r="H34" s="5"/>
      <c r="I34" s="4">
        <v>0</v>
      </c>
      <c r="J34" s="5"/>
      <c r="K34" s="4">
        <v>0</v>
      </c>
      <c r="L34" s="5"/>
      <c r="M34" s="4">
        <f t="shared" si="0"/>
        <v>0</v>
      </c>
      <c r="N34" s="5"/>
      <c r="O34" s="4">
        <v>12994810560</v>
      </c>
      <c r="P34" s="5"/>
      <c r="Q34" s="4">
        <v>762429246</v>
      </c>
      <c r="R34" s="5"/>
      <c r="S34" s="4">
        <v>12232381314</v>
      </c>
    </row>
    <row r="35" spans="1:19" x14ac:dyDescent="0.55000000000000004">
      <c r="A35" s="1" t="s">
        <v>56</v>
      </c>
      <c r="C35" s="5" t="s">
        <v>208</v>
      </c>
      <c r="D35" s="5"/>
      <c r="E35" s="4">
        <v>1091408</v>
      </c>
      <c r="F35" s="5"/>
      <c r="G35" s="4">
        <v>2300</v>
      </c>
      <c r="H35" s="5"/>
      <c r="I35" s="4">
        <v>0</v>
      </c>
      <c r="J35" s="5"/>
      <c r="K35" s="4">
        <v>0</v>
      </c>
      <c r="L35" s="5"/>
      <c r="M35" s="4">
        <f t="shared" si="0"/>
        <v>0</v>
      </c>
      <c r="N35" s="5"/>
      <c r="O35" s="4">
        <v>2510238400</v>
      </c>
      <c r="P35" s="5"/>
      <c r="Q35" s="4">
        <v>272785369</v>
      </c>
      <c r="R35" s="5"/>
      <c r="S35" s="4">
        <v>2237453031</v>
      </c>
    </row>
    <row r="36" spans="1:19" x14ac:dyDescent="0.55000000000000004">
      <c r="A36" s="1" t="s">
        <v>84</v>
      </c>
      <c r="C36" s="5" t="s">
        <v>4</v>
      </c>
      <c r="D36" s="5"/>
      <c r="E36" s="4">
        <v>4020453</v>
      </c>
      <c r="F36" s="5"/>
      <c r="G36" s="4">
        <v>1630</v>
      </c>
      <c r="H36" s="5"/>
      <c r="I36" s="4">
        <v>0</v>
      </c>
      <c r="J36" s="5"/>
      <c r="K36" s="4">
        <v>0</v>
      </c>
      <c r="L36" s="5"/>
      <c r="M36" s="4">
        <f t="shared" si="0"/>
        <v>0</v>
      </c>
      <c r="N36" s="5"/>
      <c r="O36" s="4">
        <v>6553338390</v>
      </c>
      <c r="P36" s="5"/>
      <c r="Q36" s="4">
        <v>250391058</v>
      </c>
      <c r="R36" s="5"/>
      <c r="S36" s="4">
        <v>6302947332</v>
      </c>
    </row>
    <row r="37" spans="1:19" x14ac:dyDescent="0.55000000000000004">
      <c r="A37" s="1" t="s">
        <v>37</v>
      </c>
      <c r="C37" s="5" t="s">
        <v>209</v>
      </c>
      <c r="D37" s="5"/>
      <c r="E37" s="4">
        <v>1479673</v>
      </c>
      <c r="F37" s="5"/>
      <c r="G37" s="4">
        <v>4660</v>
      </c>
      <c r="H37" s="5"/>
      <c r="I37" s="4">
        <v>6895276180</v>
      </c>
      <c r="J37" s="5"/>
      <c r="K37" s="4">
        <v>913634336</v>
      </c>
      <c r="L37" s="5"/>
      <c r="M37" s="4">
        <f t="shared" si="0"/>
        <v>5981641844</v>
      </c>
      <c r="N37" s="5"/>
      <c r="O37" s="4">
        <v>6895276180</v>
      </c>
      <c r="P37" s="5"/>
      <c r="Q37" s="4">
        <v>913634336</v>
      </c>
      <c r="R37" s="5"/>
      <c r="S37" s="4">
        <v>5981641844</v>
      </c>
    </row>
    <row r="38" spans="1:19" x14ac:dyDescent="0.55000000000000004">
      <c r="A38" s="1" t="s">
        <v>25</v>
      </c>
      <c r="C38" s="5" t="s">
        <v>6</v>
      </c>
      <c r="D38" s="5"/>
      <c r="E38" s="4">
        <v>11503598</v>
      </c>
      <c r="F38" s="5"/>
      <c r="G38" s="4">
        <v>388</v>
      </c>
      <c r="H38" s="5"/>
      <c r="I38" s="4">
        <v>4463396024</v>
      </c>
      <c r="J38" s="5"/>
      <c r="K38" s="4">
        <v>45390468</v>
      </c>
      <c r="L38" s="5"/>
      <c r="M38" s="4">
        <f t="shared" si="0"/>
        <v>4418005556</v>
      </c>
      <c r="N38" s="5"/>
      <c r="O38" s="4">
        <v>4463396024</v>
      </c>
      <c r="P38" s="5"/>
      <c r="Q38" s="4">
        <v>45390468</v>
      </c>
      <c r="R38" s="5"/>
      <c r="S38" s="4">
        <v>4418005556</v>
      </c>
    </row>
    <row r="39" spans="1:19" x14ac:dyDescent="0.55000000000000004">
      <c r="A39" s="1" t="s">
        <v>49</v>
      </c>
      <c r="C39" s="5" t="s">
        <v>202</v>
      </c>
      <c r="D39" s="5"/>
      <c r="E39" s="4">
        <v>27489021</v>
      </c>
      <c r="F39" s="5"/>
      <c r="G39" s="4">
        <v>120</v>
      </c>
      <c r="H39" s="5"/>
      <c r="I39" s="4">
        <v>3298682520</v>
      </c>
      <c r="J39" s="5"/>
      <c r="K39" s="4">
        <v>236968293</v>
      </c>
      <c r="L39" s="5"/>
      <c r="M39" s="4">
        <f t="shared" si="0"/>
        <v>3061714227</v>
      </c>
      <c r="N39" s="5"/>
      <c r="O39" s="4">
        <v>3298682520</v>
      </c>
      <c r="P39" s="5"/>
      <c r="Q39" s="4">
        <v>236968293</v>
      </c>
      <c r="R39" s="5"/>
      <c r="S39" s="4">
        <v>3061714227</v>
      </c>
    </row>
    <row r="40" spans="1:19" x14ac:dyDescent="0.55000000000000004">
      <c r="A40" s="1" t="s">
        <v>35</v>
      </c>
      <c r="C40" s="5" t="s">
        <v>210</v>
      </c>
      <c r="D40" s="5"/>
      <c r="E40" s="4">
        <v>6565556</v>
      </c>
      <c r="F40" s="5"/>
      <c r="G40" s="4">
        <v>1900</v>
      </c>
      <c r="H40" s="5"/>
      <c r="I40" s="4">
        <v>0</v>
      </c>
      <c r="J40" s="5"/>
      <c r="K40" s="4">
        <v>0</v>
      </c>
      <c r="L40" s="5"/>
      <c r="M40" s="4">
        <f t="shared" si="0"/>
        <v>0</v>
      </c>
      <c r="N40" s="5"/>
      <c r="O40" s="4">
        <v>12474556400</v>
      </c>
      <c r="P40" s="5"/>
      <c r="Q40" s="4">
        <v>0</v>
      </c>
      <c r="R40" s="5"/>
      <c r="S40" s="4">
        <v>12474556400</v>
      </c>
    </row>
    <row r="41" spans="1:19" x14ac:dyDescent="0.55000000000000004">
      <c r="A41" s="1" t="s">
        <v>62</v>
      </c>
      <c r="C41" s="5" t="s">
        <v>211</v>
      </c>
      <c r="D41" s="5"/>
      <c r="E41" s="4">
        <v>5754912</v>
      </c>
      <c r="F41" s="5"/>
      <c r="G41" s="4">
        <v>550</v>
      </c>
      <c r="H41" s="5"/>
      <c r="I41" s="4">
        <v>0</v>
      </c>
      <c r="J41" s="5"/>
      <c r="K41" s="4">
        <v>0</v>
      </c>
      <c r="L41" s="5"/>
      <c r="M41" s="4">
        <f t="shared" si="0"/>
        <v>0</v>
      </c>
      <c r="N41" s="5"/>
      <c r="O41" s="4">
        <v>3165201600</v>
      </c>
      <c r="P41" s="5"/>
      <c r="Q41" s="4">
        <v>0</v>
      </c>
      <c r="R41" s="5"/>
      <c r="S41" s="4">
        <v>3165201600</v>
      </c>
    </row>
    <row r="42" spans="1:19" x14ac:dyDescent="0.55000000000000004">
      <c r="A42" s="1" t="s">
        <v>33</v>
      </c>
      <c r="C42" s="5" t="s">
        <v>209</v>
      </c>
      <c r="D42" s="5"/>
      <c r="E42" s="4">
        <v>984691</v>
      </c>
      <c r="F42" s="5"/>
      <c r="G42" s="4">
        <v>7000</v>
      </c>
      <c r="H42" s="5"/>
      <c r="I42" s="4">
        <v>6892837000</v>
      </c>
      <c r="J42" s="5"/>
      <c r="K42" s="4">
        <v>46890048</v>
      </c>
      <c r="L42" s="5"/>
      <c r="M42" s="4">
        <f t="shared" si="0"/>
        <v>6845946952</v>
      </c>
      <c r="N42" s="5"/>
      <c r="O42" s="4">
        <v>6892837000</v>
      </c>
      <c r="P42" s="5"/>
      <c r="Q42" s="4">
        <v>46890048</v>
      </c>
      <c r="R42" s="5"/>
      <c r="S42" s="4">
        <v>6845946952</v>
      </c>
    </row>
    <row r="43" spans="1:19" x14ac:dyDescent="0.55000000000000004">
      <c r="A43" s="1" t="s">
        <v>59</v>
      </c>
      <c r="C43" s="5" t="s">
        <v>212</v>
      </c>
      <c r="D43" s="5"/>
      <c r="E43" s="4">
        <v>2375443</v>
      </c>
      <c r="F43" s="5"/>
      <c r="G43" s="4">
        <v>2280</v>
      </c>
      <c r="H43" s="5"/>
      <c r="I43" s="4">
        <v>0</v>
      </c>
      <c r="J43" s="5"/>
      <c r="K43" s="4">
        <v>0</v>
      </c>
      <c r="L43" s="5"/>
      <c r="M43" s="4">
        <f t="shared" si="0"/>
        <v>0</v>
      </c>
      <c r="N43" s="5"/>
      <c r="O43" s="4">
        <v>5416010040</v>
      </c>
      <c r="P43" s="5"/>
      <c r="Q43" s="4">
        <v>661124497</v>
      </c>
      <c r="R43" s="5"/>
      <c r="S43" s="4">
        <v>4754885543</v>
      </c>
    </row>
    <row r="44" spans="1:19" x14ac:dyDescent="0.55000000000000004">
      <c r="A44" s="1" t="s">
        <v>15</v>
      </c>
      <c r="C44" s="5" t="s">
        <v>213</v>
      </c>
      <c r="D44" s="5"/>
      <c r="E44" s="4">
        <v>4000000</v>
      </c>
      <c r="F44" s="5"/>
      <c r="G44" s="4">
        <v>850</v>
      </c>
      <c r="H44" s="5"/>
      <c r="I44" s="4">
        <v>3400000000</v>
      </c>
      <c r="J44" s="5"/>
      <c r="K44" s="4">
        <v>436417910</v>
      </c>
      <c r="L44" s="5"/>
      <c r="M44" s="4">
        <f t="shared" si="0"/>
        <v>2963582090</v>
      </c>
      <c r="N44" s="5"/>
      <c r="O44" s="4">
        <v>3400000000</v>
      </c>
      <c r="P44" s="5"/>
      <c r="Q44" s="4">
        <v>436417910</v>
      </c>
      <c r="R44" s="5"/>
      <c r="S44" s="4">
        <v>2963582090</v>
      </c>
    </row>
    <row r="45" spans="1:19" x14ac:dyDescent="0.55000000000000004">
      <c r="A45" s="1" t="s">
        <v>76</v>
      </c>
      <c r="C45" s="5" t="s">
        <v>191</v>
      </c>
      <c r="D45" s="5"/>
      <c r="E45" s="4">
        <v>1548344</v>
      </c>
      <c r="F45" s="5"/>
      <c r="G45" s="4">
        <v>130</v>
      </c>
      <c r="H45" s="5"/>
      <c r="I45" s="4">
        <v>0</v>
      </c>
      <c r="J45" s="5"/>
      <c r="K45" s="4">
        <v>0</v>
      </c>
      <c r="L45" s="5"/>
      <c r="M45" s="4">
        <f t="shared" si="0"/>
        <v>0</v>
      </c>
      <c r="N45" s="5"/>
      <c r="O45" s="4">
        <v>201284720</v>
      </c>
      <c r="P45" s="5"/>
      <c r="Q45" s="4">
        <v>9083483</v>
      </c>
      <c r="R45" s="5"/>
      <c r="S45" s="4">
        <v>192201237</v>
      </c>
    </row>
    <row r="46" spans="1:19" x14ac:dyDescent="0.55000000000000004">
      <c r="A46" s="1" t="s">
        <v>73</v>
      </c>
      <c r="C46" s="5" t="s">
        <v>194</v>
      </c>
      <c r="D46" s="5"/>
      <c r="E46" s="4">
        <v>21952854</v>
      </c>
      <c r="F46" s="5"/>
      <c r="G46" s="4">
        <v>12</v>
      </c>
      <c r="H46" s="5"/>
      <c r="I46" s="4">
        <v>263434248</v>
      </c>
      <c r="J46" s="5"/>
      <c r="K46" s="4">
        <v>13360124</v>
      </c>
      <c r="L46" s="5"/>
      <c r="M46" s="4">
        <f t="shared" si="0"/>
        <v>250074124</v>
      </c>
      <c r="N46" s="5"/>
      <c r="O46" s="4">
        <v>263434248</v>
      </c>
      <c r="P46" s="5"/>
      <c r="Q46" s="4">
        <v>13360124</v>
      </c>
      <c r="R46" s="5"/>
      <c r="S46" s="4">
        <v>250074124</v>
      </c>
    </row>
    <row r="47" spans="1:19" x14ac:dyDescent="0.55000000000000004">
      <c r="A47" s="1" t="s">
        <v>17</v>
      </c>
      <c r="C47" s="5" t="s">
        <v>202</v>
      </c>
      <c r="D47" s="5"/>
      <c r="E47" s="4">
        <v>20178640</v>
      </c>
      <c r="F47" s="5"/>
      <c r="G47" s="4">
        <v>110</v>
      </c>
      <c r="H47" s="5"/>
      <c r="I47" s="4">
        <v>2219650400</v>
      </c>
      <c r="J47" s="5"/>
      <c r="K47" s="4">
        <v>162069712</v>
      </c>
      <c r="L47" s="5"/>
      <c r="M47" s="4">
        <f t="shared" si="0"/>
        <v>2057580688</v>
      </c>
      <c r="N47" s="5"/>
      <c r="O47" s="4">
        <v>2219650400</v>
      </c>
      <c r="P47" s="5"/>
      <c r="Q47" s="4">
        <v>162069712</v>
      </c>
      <c r="R47" s="5"/>
      <c r="S47" s="4">
        <v>2057580688</v>
      </c>
    </row>
    <row r="48" spans="1:19" x14ac:dyDescent="0.55000000000000004">
      <c r="A48" s="1" t="s">
        <v>93</v>
      </c>
      <c r="C48" s="5" t="s">
        <v>214</v>
      </c>
      <c r="D48" s="5"/>
      <c r="E48" s="4">
        <v>545381</v>
      </c>
      <c r="F48" s="5"/>
      <c r="G48" s="4">
        <v>1350</v>
      </c>
      <c r="H48" s="5"/>
      <c r="I48" s="4">
        <v>0</v>
      </c>
      <c r="J48" s="5"/>
      <c r="K48" s="4">
        <v>0</v>
      </c>
      <c r="L48" s="5"/>
      <c r="M48" s="4">
        <f t="shared" si="0"/>
        <v>0</v>
      </c>
      <c r="N48" s="5"/>
      <c r="O48" s="4">
        <v>736264350</v>
      </c>
      <c r="P48" s="5"/>
      <c r="Q48" s="4">
        <v>0</v>
      </c>
      <c r="R48" s="5"/>
      <c r="S48" s="4">
        <v>736264350</v>
      </c>
    </row>
    <row r="49" spans="1:19" x14ac:dyDescent="0.55000000000000004">
      <c r="A49" s="1" t="s">
        <v>88</v>
      </c>
      <c r="C49" s="5" t="s">
        <v>194</v>
      </c>
      <c r="D49" s="5"/>
      <c r="E49" s="4">
        <v>18364460</v>
      </c>
      <c r="F49" s="5"/>
      <c r="G49" s="4">
        <v>6</v>
      </c>
      <c r="H49" s="5"/>
      <c r="I49" s="4">
        <v>110186760</v>
      </c>
      <c r="J49" s="5"/>
      <c r="K49" s="4">
        <v>7195294</v>
      </c>
      <c r="L49" s="5"/>
      <c r="M49" s="4">
        <f t="shared" si="0"/>
        <v>102991466</v>
      </c>
      <c r="N49" s="5"/>
      <c r="O49" s="4">
        <v>110186760</v>
      </c>
      <c r="P49" s="5"/>
      <c r="Q49" s="4">
        <v>7195294</v>
      </c>
      <c r="R49" s="5"/>
      <c r="S49" s="4">
        <v>102991466</v>
      </c>
    </row>
    <row r="50" spans="1:19" x14ac:dyDescent="0.55000000000000004">
      <c r="A50" s="1" t="s">
        <v>50</v>
      </c>
      <c r="C50" s="5" t="s">
        <v>203</v>
      </c>
      <c r="D50" s="5"/>
      <c r="E50" s="4">
        <v>625000</v>
      </c>
      <c r="F50" s="5"/>
      <c r="G50" s="4">
        <v>3000</v>
      </c>
      <c r="H50" s="5"/>
      <c r="I50" s="4">
        <v>0</v>
      </c>
      <c r="J50" s="5"/>
      <c r="K50" s="4">
        <v>0</v>
      </c>
      <c r="L50" s="5"/>
      <c r="M50" s="4">
        <f t="shared" si="0"/>
        <v>0</v>
      </c>
      <c r="N50" s="5"/>
      <c r="O50" s="4">
        <v>1875000000</v>
      </c>
      <c r="P50" s="5"/>
      <c r="Q50" s="4">
        <v>69261214</v>
      </c>
      <c r="R50" s="5"/>
      <c r="S50" s="4">
        <v>1805738786</v>
      </c>
    </row>
    <row r="51" spans="1:19" x14ac:dyDescent="0.55000000000000004">
      <c r="A51" s="1" t="s">
        <v>19</v>
      </c>
      <c r="C51" s="5" t="s">
        <v>194</v>
      </c>
      <c r="D51" s="5"/>
      <c r="E51" s="4">
        <v>22594078</v>
      </c>
      <c r="F51" s="5"/>
      <c r="G51" s="4">
        <v>70</v>
      </c>
      <c r="H51" s="5"/>
      <c r="I51" s="4">
        <v>1581585460</v>
      </c>
      <c r="J51" s="5"/>
      <c r="K51" s="4">
        <v>9689768</v>
      </c>
      <c r="L51" s="5"/>
      <c r="M51" s="4">
        <f t="shared" si="0"/>
        <v>1571895692</v>
      </c>
      <c r="N51" s="5"/>
      <c r="O51" s="4">
        <v>1581585460</v>
      </c>
      <c r="P51" s="5"/>
      <c r="Q51" s="4">
        <v>9689768</v>
      </c>
      <c r="R51" s="5"/>
      <c r="S51" s="4">
        <v>1571895692</v>
      </c>
    </row>
    <row r="52" spans="1:19" x14ac:dyDescent="0.55000000000000004">
      <c r="A52" s="1" t="s">
        <v>112</v>
      </c>
      <c r="C52" s="5" t="s">
        <v>112</v>
      </c>
      <c r="D52" s="5"/>
      <c r="E52" s="5" t="s">
        <v>112</v>
      </c>
      <c r="F52" s="5"/>
      <c r="G52" s="5" t="s">
        <v>112</v>
      </c>
      <c r="H52" s="5"/>
      <c r="I52" s="6">
        <f>SUM(I8:I51)</f>
        <v>139298777999</v>
      </c>
      <c r="J52" s="5"/>
      <c r="K52" s="6">
        <f>SUM(K8:K51)</f>
        <v>10393459110</v>
      </c>
      <c r="L52" s="5"/>
      <c r="M52" s="6">
        <f>SUM(M8:M51)</f>
        <v>128905318889</v>
      </c>
      <c r="N52" s="5"/>
      <c r="O52" s="6">
        <f>SUM(O8:O51)</f>
        <v>213592949703</v>
      </c>
      <c r="P52" s="5"/>
      <c r="Q52" s="6">
        <f>SUM(Q8:Q51)</f>
        <v>14129903415</v>
      </c>
      <c r="R52" s="5"/>
      <c r="S52" s="6">
        <f>SUM(S8:S51)</f>
        <v>199463046288</v>
      </c>
    </row>
    <row r="53" spans="1:19" x14ac:dyDescent="0.55000000000000004"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سهام</vt:lpstr>
      <vt:lpstr>اوراق</vt:lpstr>
      <vt:lpstr>سپرده</vt:lpstr>
      <vt:lpstr>درآمدها</vt:lpstr>
      <vt:lpstr>درآمد سرمایه‌گذاری در سهام</vt:lpstr>
      <vt:lpstr>درآمد سرمایه گذاری در اوراق بها</vt:lpstr>
      <vt:lpstr>درآمد سپرده بانکی</vt:lpstr>
      <vt:lpstr>سایر درآمدها</vt:lpstr>
      <vt:lpstr>درآمد سود سهام</vt:lpstr>
      <vt:lpstr>سود اوراق بهادار </vt:lpstr>
      <vt:lpstr>سود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Ghayouri, Ali</cp:lastModifiedBy>
  <dcterms:created xsi:type="dcterms:W3CDTF">2024-07-30T11:30:51Z</dcterms:created>
  <dcterms:modified xsi:type="dcterms:W3CDTF">2024-07-31T07:06:13Z</dcterms:modified>
</cp:coreProperties>
</file>